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lyncpool\Departament Strategie\IR\Raportare periodica si Situatii financiare\H1 2023\xcel\"/>
    </mc:Choice>
  </mc:AlternateContent>
  <xr:revisionPtr revIDLastSave="0" documentId="8_{C7E56387-FCFF-4268-A1E5-2A572BE2F562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INDEX" sheetId="1" r:id="rId1"/>
    <sheet name="Sit. pozitiei financiare" sheetId="2" r:id="rId2"/>
    <sheet name="Sit. Profit sau Pierdere S1" sheetId="3" r:id="rId3"/>
    <sheet name="Sit. Profit sau Pierdere T2" sheetId="4" r:id="rId4"/>
    <sheet name="Sit. modif cap.proprii" sheetId="5" r:id="rId5"/>
    <sheet name="Sit.Fluxuri Numerar" sheetId="6" r:id="rId6"/>
    <sheet name="Segmente Operationale" sheetId="8" r:id="rId7"/>
  </sheets>
  <definedNames>
    <definedName name="_Hlk37078383" localSheetId="5">'Sit.Fluxuri Numerar'!$B$17</definedName>
    <definedName name="_Hlk37078404" localSheetId="2">'Sit. Profit sau Pierdere S1'!$B$19</definedName>
    <definedName name="DA_RN_2822586735800000038" localSheetId="4">'Sit. modif cap.proprii'!$B$24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8" l="1"/>
  <c r="D27" i="8"/>
  <c r="C27" i="8"/>
  <c r="G34" i="8"/>
  <c r="G25" i="8"/>
  <c r="E38" i="8"/>
  <c r="G38" i="8" s="1"/>
  <c r="E37" i="8"/>
  <c r="G37" i="8" s="1"/>
  <c r="E36" i="8"/>
  <c r="G36" i="8" s="1"/>
  <c r="E35" i="8"/>
  <c r="G35" i="8" s="1"/>
  <c r="E34" i="8"/>
  <c r="E33" i="8"/>
  <c r="G33" i="8" s="1"/>
  <c r="E32" i="8"/>
  <c r="G32" i="8" s="1"/>
  <c r="E31" i="8"/>
  <c r="G31" i="8" s="1"/>
  <c r="E30" i="8"/>
  <c r="G30" i="8" s="1"/>
  <c r="E29" i="8"/>
  <c r="G29" i="8" s="1"/>
  <c r="E28" i="8"/>
  <c r="G28" i="8" s="1"/>
  <c r="E26" i="8"/>
  <c r="E27" i="8" s="1"/>
  <c r="E25" i="8"/>
  <c r="E21" i="8"/>
  <c r="G21" i="8" s="1"/>
  <c r="E20" i="8"/>
  <c r="G20" i="8" s="1"/>
  <c r="E19" i="8"/>
  <c r="G19" i="8" s="1"/>
  <c r="E18" i="8"/>
  <c r="G18" i="8" s="1"/>
  <c r="E17" i="8"/>
  <c r="G17" i="8" s="1"/>
  <c r="E16" i="8"/>
  <c r="G16" i="8" s="1"/>
  <c r="E15" i="8"/>
  <c r="G15" i="8" s="1"/>
  <c r="E14" i="8"/>
  <c r="G14" i="8" s="1"/>
  <c r="E13" i="8"/>
  <c r="G13" i="8" s="1"/>
  <c r="E12" i="8"/>
  <c r="G12" i="8" s="1"/>
  <c r="E11" i="8"/>
  <c r="G11" i="8" s="1"/>
  <c r="F10" i="8"/>
  <c r="E9" i="8"/>
  <c r="G9" i="8" s="1"/>
  <c r="E8" i="8"/>
  <c r="G8" i="8" s="1"/>
  <c r="G10" i="8" s="1"/>
  <c r="D10" i="8"/>
  <c r="C10" i="8"/>
  <c r="D57" i="6"/>
  <c r="C57" i="6"/>
  <c r="C59" i="6" s="1"/>
  <c r="C62" i="6" s="1"/>
  <c r="D50" i="6"/>
  <c r="C50" i="6"/>
  <c r="D24" i="6"/>
  <c r="D35" i="6" s="1"/>
  <c r="D39" i="6" s="1"/>
  <c r="C24" i="6"/>
  <c r="C35" i="6" s="1"/>
  <c r="C39" i="6" s="1"/>
  <c r="G39" i="5"/>
  <c r="G43" i="5"/>
  <c r="D44" i="5"/>
  <c r="C44" i="5"/>
  <c r="F40" i="5"/>
  <c r="E40" i="5"/>
  <c r="D40" i="5"/>
  <c r="C40" i="5"/>
  <c r="G40" i="5" s="1"/>
  <c r="D35" i="5"/>
  <c r="C35" i="5"/>
  <c r="F34" i="5"/>
  <c r="F35" i="5" s="1"/>
  <c r="F44" i="5" s="1"/>
  <c r="E34" i="5"/>
  <c r="D34" i="5"/>
  <c r="C34" i="5"/>
  <c r="G33" i="5"/>
  <c r="G29" i="5"/>
  <c r="G31" i="5"/>
  <c r="F24" i="5"/>
  <c r="E24" i="5"/>
  <c r="G10" i="5"/>
  <c r="G12" i="5"/>
  <c r="G18" i="5"/>
  <c r="G19" i="5"/>
  <c r="G23" i="5"/>
  <c r="F20" i="5"/>
  <c r="E20" i="5"/>
  <c r="D20" i="5"/>
  <c r="C20" i="5"/>
  <c r="F14" i="5"/>
  <c r="D14" i="5"/>
  <c r="D24" i="5" s="1"/>
  <c r="F13" i="5"/>
  <c r="E13" i="5"/>
  <c r="E14" i="5" s="1"/>
  <c r="C14" i="5"/>
  <c r="C24" i="5" s="1"/>
  <c r="G24" i="5" s="1"/>
  <c r="D13" i="5"/>
  <c r="G13" i="5" s="1"/>
  <c r="D29" i="4"/>
  <c r="C29" i="4"/>
  <c r="D25" i="4"/>
  <c r="D31" i="4" s="1"/>
  <c r="D34" i="4" s="1"/>
  <c r="D42" i="4" s="1"/>
  <c r="C25" i="4"/>
  <c r="C31" i="4" s="1"/>
  <c r="C34" i="4" s="1"/>
  <c r="C42" i="4" s="1"/>
  <c r="D42" i="3"/>
  <c r="C42" i="3"/>
  <c r="D29" i="3"/>
  <c r="D31" i="3" s="1"/>
  <c r="D34" i="3" s="1"/>
  <c r="D43" i="3" s="1"/>
  <c r="C29" i="3"/>
  <c r="C31" i="3" s="1"/>
  <c r="C34" i="3" s="1"/>
  <c r="C43" i="3" s="1"/>
  <c r="D25" i="3"/>
  <c r="C25" i="3"/>
  <c r="D62" i="2"/>
  <c r="D64" i="2" s="1"/>
  <c r="D66" i="2" s="1"/>
  <c r="C62" i="2"/>
  <c r="C64" i="2" s="1"/>
  <c r="C66" i="2" s="1"/>
  <c r="D48" i="2"/>
  <c r="C48" i="2"/>
  <c r="D36" i="2"/>
  <c r="C36" i="2"/>
  <c r="D26" i="2"/>
  <c r="C26" i="2"/>
  <c r="D17" i="2"/>
  <c r="D28" i="2" s="1"/>
  <c r="C17" i="2"/>
  <c r="C28" i="2" s="1"/>
  <c r="D59" i="6" l="1"/>
  <c r="D62" i="6" s="1"/>
  <c r="G14" i="5"/>
  <c r="G34" i="5"/>
  <c r="G26" i="8"/>
  <c r="G27" i="8" s="1"/>
  <c r="E10" i="8"/>
  <c r="E35" i="5"/>
  <c r="G20" i="5"/>
  <c r="G35" i="5" l="1"/>
  <c r="E44" i="5"/>
  <c r="G44" i="5" s="1"/>
</calcChain>
</file>

<file path=xl/sharedStrings.xml><?xml version="1.0" encoding="utf-8"?>
<sst xmlns="http://schemas.openxmlformats.org/spreadsheetml/2006/main" count="275" uniqueCount="167">
  <si>
    <t>EXTRAS DIN</t>
  </si>
  <si>
    <t>pentru perioada de sase luni incheiata la 30 iunie 2023</t>
  </si>
  <si>
    <t>SITUAȚIA CONSOLIDATĂ INTERIMARA SIMPLIFICATA A POZIȚIEI FINANCIARE la 30 iunie 2023</t>
  </si>
  <si>
    <t>SITUAȚIA CONSOLIDATĂ INTERIMARA SIMPLIFICATA A PROFITULUI SAU PIERDERII ȘI A ALTOR ELEMENTE ALE REZULTATULUI GLOBAL pentru perioada de sase luni incheiata la 30 iunie 2023</t>
  </si>
  <si>
    <t>SITUAȚIA CONSOLIDATĂ INTERIMARA SIMPLIFICATA A MODIFICĂRILOR CAPITALURILOR PROPRII pentru perioada de sase luni incheiata la 30 iunie 2023</t>
  </si>
  <si>
    <t xml:space="preserve">SITUAȚIA CONSOLIDATĂ INTERIMARA SIMPLIFICATA A FLUXURILOR DE NUMERAR pentru perioada de sase luni incheiata la 30 iunie 2023 </t>
  </si>
  <si>
    <t>INFORMATII CU PRIVIRE LA SEGMENTELE OPERATIONALE</t>
  </si>
  <si>
    <t>SITUAȚIA CONSOLIDATĂ INTERIMARA SIMPLIFICATA A PROFITULUI SAU PIERDERII ȘI A ALTOR ELEMENTE ALE REZULTATULUI GLOBAL pentru perioada de trei luni incheiata la 30 iunie 2023</t>
  </si>
  <si>
    <t>Situatiile financiare consolidate interimare simplificate pentru perioada de sase luni incheiata la 30 iunie 2023</t>
  </si>
  <si>
    <t xml:space="preserve"> </t>
  </si>
  <si>
    <t>Active</t>
  </si>
  <si>
    <t>Active imobilizate</t>
  </si>
  <si>
    <t>Imobilizări corporale</t>
  </si>
  <si>
    <t>Imobilizări necorporale</t>
  </si>
  <si>
    <t>Numerar restricționat</t>
  </si>
  <si>
    <t>Investitii in obligatiuni corporative</t>
  </si>
  <si>
    <t>Alte active imobilizate</t>
  </si>
  <si>
    <t>Total active imobilizate</t>
  </si>
  <si>
    <t>Active circulante</t>
  </si>
  <si>
    <t>Stocuri</t>
  </si>
  <si>
    <t>Creanțe comerciale</t>
  </si>
  <si>
    <t>Investiții in depozite</t>
  </si>
  <si>
    <t>Numerar și echivalente de numerar</t>
  </si>
  <si>
    <t>Numerar restrictionat</t>
  </si>
  <si>
    <t>Alte active circulante</t>
  </si>
  <si>
    <t>Total active circulante</t>
  </si>
  <si>
    <t>Total active</t>
  </si>
  <si>
    <t>Capitaluri proprii și datorii</t>
  </si>
  <si>
    <t>Capitaluri proprii</t>
  </si>
  <si>
    <t>Capital social</t>
  </si>
  <si>
    <t>Rezerva din reevaluare</t>
  </si>
  <si>
    <t>Alte rezerve</t>
  </si>
  <si>
    <t>Rezultat reportat</t>
  </si>
  <si>
    <t>Total capitaluri proprii</t>
  </si>
  <si>
    <t>Datorii</t>
  </si>
  <si>
    <t>Datorii pe termen lung</t>
  </si>
  <si>
    <t>Împrumuturi bancare</t>
  </si>
  <si>
    <t>Datorii aferente contractelor de leasing</t>
  </si>
  <si>
    <t>Venituri în avans</t>
  </si>
  <si>
    <t>Datorii privind impozitul amânat</t>
  </si>
  <si>
    <t>Beneficiile angajaților</t>
  </si>
  <si>
    <t>Provizioane</t>
  </si>
  <si>
    <t>Datorii comerciale</t>
  </si>
  <si>
    <t>Alte datorii</t>
  </si>
  <si>
    <t>Total datorii pe termen lung</t>
  </si>
  <si>
    <t>Datorii curente</t>
  </si>
  <si>
    <t>Imprumuturi bancare</t>
  </si>
  <si>
    <t>Datorii aferente contractelor cu clienții</t>
  </si>
  <si>
    <t>Datorii privind impozitul pe profit curent</t>
  </si>
  <si>
    <t>Taxa pentru producatorii de energie electrica</t>
  </si>
  <si>
    <t>Datorii in legatura cu dividendele</t>
  </si>
  <si>
    <t>Total datorii curente</t>
  </si>
  <si>
    <t>Total datorii</t>
  </si>
  <si>
    <t>Total capitaluri proprii și datorii</t>
  </si>
  <si>
    <t>30 iunie 2023</t>
  </si>
  <si>
    <t>31 decembrie 2022</t>
  </si>
  <si>
    <t>(auditat)</t>
  </si>
  <si>
    <t>(revizuit)</t>
  </si>
  <si>
    <t>(Toate sumele sunt exprimate in MII RON, daca nu este indicat altfel)</t>
  </si>
  <si>
    <t>SOCIETATEA DE PRODUCERE A ENERGIEI ELECTRICE IN HIDROCENTRALE HIDROELECTRICA S.A.</t>
  </si>
  <si>
    <t xml:space="preserve">SITUAȚIA CONSOLIDATĂ INTERIMARA SIMPLIFICATA A PROFITULUI SAU PIERDERII ȘI A ALTOR ELEMENTE ALE REZULTATULUI GLOBAL </t>
  </si>
  <si>
    <t>Perioada de sase luni incheiata la</t>
  </si>
  <si>
    <t>30 iunie 2022</t>
  </si>
  <si>
    <t xml:space="preserve">Venituri </t>
  </si>
  <si>
    <t>Alte venituri</t>
  </si>
  <si>
    <t>Apa uzinată</t>
  </si>
  <si>
    <t>Cheltuieli cu beneficiile angajatilor</t>
  </si>
  <si>
    <t>Transport și distribuție de energie electrică</t>
  </si>
  <si>
    <t>Energie electrică achiziționată</t>
  </si>
  <si>
    <t>Cheltuieli cu certificatele verzi</t>
  </si>
  <si>
    <t>Amortizarea imobilizarilor corporale și necorporale</t>
  </si>
  <si>
    <t>Pierderi din deprecierea imobilizărilor corporale si necorporale, net</t>
  </si>
  <si>
    <t>Pierderi din deprecierea creanțelor comerciale, net</t>
  </si>
  <si>
    <t>Reparatii, întreținere, materiale și consumabile</t>
  </si>
  <si>
    <t>Alte cheltuieli de exploatare</t>
  </si>
  <si>
    <t>Profit din exploatare</t>
  </si>
  <si>
    <t>Venituri financiare</t>
  </si>
  <si>
    <t>Cheltuieli financiare</t>
  </si>
  <si>
    <t>Rezultat financiar net</t>
  </si>
  <si>
    <t>Profit înainte de impozitare</t>
  </si>
  <si>
    <t>Cheltuiala cu impozitul pe profit</t>
  </si>
  <si>
    <t xml:space="preserve">Profit net </t>
  </si>
  <si>
    <t>Rezultat pe actiune</t>
  </si>
  <si>
    <t>Rezultatul pe actiune de baza si diluat (RON)</t>
  </si>
  <si>
    <t>Alte elemente ale rezultatului global</t>
  </si>
  <si>
    <t>Pierderi din deprecierea imobilizărilor corporale recunoscute în rezerva din reevaluare, net de impozit</t>
  </si>
  <si>
    <t>Total alte elemente ale rezultatului global</t>
  </si>
  <si>
    <t xml:space="preserve">Rezultat global </t>
  </si>
  <si>
    <t>Perioada de trei luni incheiata la</t>
  </si>
  <si>
    <t>pentru perioada de trei luni incheiata la 30 iunie 2023</t>
  </si>
  <si>
    <t>(neauditat si nerevizuit)</t>
  </si>
  <si>
    <t xml:space="preserve">SITUAȚIA CONSOLIDATĂ INTERIMARA SIMPLIFICATA A MODIFICĂRILOR CAPITALURILOR PROPRII </t>
  </si>
  <si>
    <t>Sold la 1 ianuarie 2022</t>
  </si>
  <si>
    <t>Rezultat global</t>
  </si>
  <si>
    <t>Profit net</t>
  </si>
  <si>
    <t>Deprecierea imobilizărilor corporale recunoscută în rezerva din reevaluare, net de impozit</t>
  </si>
  <si>
    <t>Total rezultat global</t>
  </si>
  <si>
    <t>Tranzactii cu actionarii Societatii</t>
  </si>
  <si>
    <t>Contributii si distribuiri</t>
  </si>
  <si>
    <t>Dividende</t>
  </si>
  <si>
    <t>Total tranzactii cu actionarii Societatii</t>
  </si>
  <si>
    <t>Alte modificări ale capitalurilor proprii</t>
  </si>
  <si>
    <t>Transferul rezervei din reevaluare la rezultatul reportat ca urmare a amortizării și ieșirilor de imobilizări corporale</t>
  </si>
  <si>
    <t>Sold la 30 iunie 2022</t>
  </si>
  <si>
    <t>Sold la 1 ianuarie 2023</t>
  </si>
  <si>
    <r>
      <t>Profit</t>
    </r>
    <r>
      <rPr>
        <b/>
        <i/>
        <sz val="10"/>
        <color rgb="FF2F5496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net</t>
    </r>
  </si>
  <si>
    <t xml:space="preserve">Total rezultat global </t>
  </si>
  <si>
    <t>Emisiune de actiuni ordinare</t>
  </si>
  <si>
    <t>Sold la 30 iunie 2023</t>
  </si>
  <si>
    <t>Rezervă din reevaluare</t>
  </si>
  <si>
    <t>Rezultat Reportat</t>
  </si>
  <si>
    <t>Fluxuri de numerar din activitatea de exploatare:</t>
  </si>
  <si>
    <t>Ajustări pentru:</t>
  </si>
  <si>
    <t>Amortizarea imobilizărilor corporale</t>
  </si>
  <si>
    <t>Amortizarea imobilizărilor necorporale</t>
  </si>
  <si>
    <r>
      <t xml:space="preserve">Reversarea pierderilor/Pierderi din </t>
    </r>
    <r>
      <rPr>
        <sz val="10"/>
        <color rgb="FF000000"/>
        <rFont val="Calibri"/>
        <family val="2"/>
      </rPr>
      <t>depreciare</t>
    </r>
    <r>
      <rPr>
        <sz val="10"/>
        <color theme="1"/>
        <rFont val="Calibri"/>
        <family val="2"/>
      </rPr>
      <t>a imobilizărilor corporale si necorporale, net</t>
    </r>
  </si>
  <si>
    <t>Pierderi din cedări de imobilizări corporale</t>
  </si>
  <si>
    <t>Castiguri din diferențe de curs valutar</t>
  </si>
  <si>
    <t>Venituri din dobânzi</t>
  </si>
  <si>
    <t>Cheltuieli cu dobânzile</t>
  </si>
  <si>
    <t>Modificari în:</t>
  </si>
  <si>
    <t>Alte active</t>
  </si>
  <si>
    <t>Numerar generat din activități de exploatare</t>
  </si>
  <si>
    <t>Dobânzi plătite</t>
  </si>
  <si>
    <t>Impozit pe profit plătit</t>
  </si>
  <si>
    <t>Numerar net din activitatea de exploatare</t>
  </si>
  <si>
    <t>Fluxuri de numerar din activitatea de investiții:</t>
  </si>
  <si>
    <t>Plăți pentru achiziția de imobilizări corporale</t>
  </si>
  <si>
    <t>Plăți pentru achiziția de imobilizări necorporale</t>
  </si>
  <si>
    <t>Încasări din vânzarea de imobilizări corporale</t>
  </si>
  <si>
    <t>Plăți pentru depozite detinute in scop investitional</t>
  </si>
  <si>
    <t>Încasări din depozite detinute in scop investitional</t>
  </si>
  <si>
    <r>
      <t xml:space="preserve">Încasări </t>
    </r>
    <r>
      <rPr>
        <sz val="10"/>
        <color rgb="FF000000"/>
        <rFont val="Calibri"/>
        <family val="2"/>
      </rPr>
      <t>din obligatiuni guvernamentale ajunse la scadenta</t>
    </r>
  </si>
  <si>
    <t>Dobânzi încasate</t>
  </si>
  <si>
    <t>Numerar net din activitatea de investiții</t>
  </si>
  <si>
    <t>Fluxuri de numerar din activitatea de finanțare:</t>
  </si>
  <si>
    <t>Încasări din emisiunea de acțiuni</t>
  </si>
  <si>
    <t>Rambursări de împrumuturi</t>
  </si>
  <si>
    <t>Plăți aferente contractelor de leasing</t>
  </si>
  <si>
    <t>Dividende platite</t>
  </si>
  <si>
    <t>Numerar net utilizat în activitatea de finanțare</t>
  </si>
  <si>
    <t>Creșterea/(descresterea) netă a numerarului și echivalentelor de numerar</t>
  </si>
  <si>
    <t>Numerar și echivalente de numerar la 1 ianuarie</t>
  </si>
  <si>
    <t>Numerar și echivalente de numerar la 30 iunie</t>
  </si>
  <si>
    <t xml:space="preserve">SITUAȚIA CONSOLIDATĂ INTERIMARA SIMPLIFICATA A FLUXURILOR DE NUMERAR </t>
  </si>
  <si>
    <t xml:space="preserve">pentru perioada de sase luni incheiata la 30 iunie 2023 </t>
  </si>
  <si>
    <t>Perioada de sase luni incheiata la 30 iunie 2023</t>
  </si>
  <si>
    <t xml:space="preserve"> Producerea de energie electrica </t>
  </si>
  <si>
    <t xml:space="preserve"> Furnizarea de energie electrica</t>
  </si>
  <si>
    <t>Total segmente raportabile</t>
  </si>
  <si>
    <t>Eliminari intre segmente</t>
  </si>
  <si>
    <t>Total consolidat</t>
  </si>
  <si>
    <t>Venituri externe</t>
  </si>
  <si>
    <t>Venituri intre segmente</t>
  </si>
  <si>
    <t>Venituri ale segmentului</t>
  </si>
  <si>
    <t>Profit inainte de impozitare al segmentului</t>
  </si>
  <si>
    <t>Amortizarea imobilizarilor</t>
  </si>
  <si>
    <t>Pierderi din deprecierea imobilizarilor corporale si necorporale, net</t>
  </si>
  <si>
    <t>Energie electrica achizitionata</t>
  </si>
  <si>
    <t>Cheltuieli privind beneficiile angajatilor</t>
  </si>
  <si>
    <t>Apa uzinata</t>
  </si>
  <si>
    <t>Transport si distributie de energie electrica</t>
  </si>
  <si>
    <t xml:space="preserve"> Alte cheltuieli</t>
  </si>
  <si>
    <t>Perioada de sase luni incheiata la 30 iunie 2022</t>
  </si>
  <si>
    <t>Total consolidate</t>
  </si>
  <si>
    <t xml:space="preserve">Alte cheltuieli </t>
  </si>
  <si>
    <t>(nerevizuit)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</si>
</sst>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0"/>
      <color rgb="FF2F5496"/>
      <name val="Calibri"/>
      <family val="2"/>
    </font>
    <font>
      <b/>
      <i/>
      <sz val="10"/>
      <color rgb="FF000000"/>
      <name val="Calibri"/>
      <family val="2"/>
    </font>
    <font>
      <i/>
      <sz val="8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3" xfId="0" applyFont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/>
    <xf numFmtId="0" fontId="14" fillId="0" borderId="0" xfId="0" applyFont="1" applyAlignment="1">
      <alignment vertical="center"/>
    </xf>
    <xf numFmtId="164" fontId="0" fillId="0" borderId="0" xfId="1" applyNumberFormat="1" applyFont="1"/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10" fillId="0" borderId="0" xfId="1" applyNumberFormat="1" applyFont="1" applyAlignment="1">
      <alignment horizontal="right" vertical="center" wrapText="1"/>
    </xf>
    <xf numFmtId="164" fontId="7" fillId="0" borderId="1" xfId="1" applyNumberFormat="1" applyFont="1" applyBorder="1" applyAlignment="1"/>
    <xf numFmtId="164" fontId="10" fillId="0" borderId="0" xfId="1" applyNumberFormat="1" applyFont="1" applyAlignment="1">
      <alignment vertical="center"/>
    </xf>
    <xf numFmtId="164" fontId="11" fillId="0" borderId="0" xfId="1" applyNumberFormat="1" applyFont="1" applyAlignment="1">
      <alignment horizontal="right" vertical="center" wrapText="1"/>
    </xf>
    <xf numFmtId="164" fontId="11" fillId="0" borderId="2" xfId="1" applyNumberFormat="1" applyFont="1" applyBorder="1" applyAlignment="1">
      <alignment horizontal="right" vertical="center" wrapText="1"/>
    </xf>
    <xf numFmtId="164" fontId="10" fillId="0" borderId="2" xfId="1" applyNumberFormat="1" applyFont="1" applyBorder="1" applyAlignment="1">
      <alignment vertical="center"/>
    </xf>
    <xf numFmtId="164" fontId="12" fillId="0" borderId="2" xfId="1" applyNumberFormat="1" applyFont="1" applyBorder="1" applyAlignment="1">
      <alignment horizontal="right" vertical="center" wrapText="1"/>
    </xf>
    <xf numFmtId="164" fontId="8" fillId="0" borderId="5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64" fontId="12" fillId="0" borderId="3" xfId="1" applyNumberFormat="1" applyFont="1" applyBorder="1" applyAlignment="1">
      <alignment horizontal="right" vertical="center" wrapText="1"/>
    </xf>
    <xf numFmtId="164" fontId="8" fillId="0" borderId="2" xfId="1" applyNumberFormat="1" applyFont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 wrapText="1"/>
    </xf>
    <xf numFmtId="164" fontId="11" fillId="2" borderId="4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/>
    </xf>
    <xf numFmtId="164" fontId="12" fillId="0" borderId="5" xfId="1" applyNumberFormat="1" applyFont="1" applyBorder="1" applyAlignment="1">
      <alignment vertical="center"/>
    </xf>
    <xf numFmtId="164" fontId="12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Alignment="1">
      <alignment horizontal="right" vertical="center" wrapText="1"/>
    </xf>
    <xf numFmtId="164" fontId="10" fillId="0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164" fontId="11" fillId="0" borderId="0" xfId="1" applyNumberFormat="1" applyFont="1" applyAlignment="1">
      <alignment vertical="center"/>
    </xf>
    <xf numFmtId="164" fontId="11" fillId="0" borderId="2" xfId="1" applyNumberFormat="1" applyFont="1" applyBorder="1" applyAlignment="1">
      <alignment vertical="center"/>
    </xf>
    <xf numFmtId="164" fontId="12" fillId="0" borderId="5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164" fontId="12" fillId="0" borderId="3" xfId="1" applyNumberFormat="1" applyFont="1" applyBorder="1" applyAlignment="1">
      <alignment vertical="center" wrapText="1"/>
    </xf>
    <xf numFmtId="164" fontId="8" fillId="0" borderId="5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/>
    </xf>
    <xf numFmtId="164" fontId="11" fillId="0" borderId="2" xfId="1" applyNumberFormat="1" applyFont="1" applyBorder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164" fontId="12" fillId="0" borderId="2" xfId="1" applyNumberFormat="1" applyFont="1" applyBorder="1" applyAlignment="1">
      <alignment horizontal="right" vertical="center"/>
    </xf>
    <xf numFmtId="164" fontId="8" fillId="0" borderId="2" xfId="1" applyNumberFormat="1" applyFont="1" applyBorder="1" applyAlignment="1">
      <alignment horizontal="right" vertical="center"/>
    </xf>
    <xf numFmtId="164" fontId="10" fillId="0" borderId="2" xfId="1" applyNumberFormat="1" applyFont="1" applyBorder="1" applyAlignment="1">
      <alignment horizontal="right" vertical="center" wrapText="1"/>
    </xf>
    <xf numFmtId="164" fontId="10" fillId="0" borderId="2" xfId="1" applyNumberFormat="1" applyFont="1" applyBorder="1" applyAlignment="1">
      <alignment horizontal="right" vertical="center"/>
    </xf>
    <xf numFmtId="43" fontId="12" fillId="0" borderId="2" xfId="1" applyFont="1" applyBorder="1" applyAlignment="1">
      <alignment horizontal="right" vertical="center" wrapText="1"/>
    </xf>
    <xf numFmtId="43" fontId="12" fillId="0" borderId="2" xfId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horizontal="right" vertical="center"/>
    </xf>
    <xf numFmtId="164" fontId="8" fillId="0" borderId="2" xfId="1" applyNumberFormat="1" applyFont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0" fillId="0" borderId="0" xfId="1" applyNumberFormat="1" applyFont="1" applyFill="1"/>
    <xf numFmtId="164" fontId="8" fillId="0" borderId="2" xfId="1" applyNumberFormat="1" applyFont="1" applyFill="1" applyBorder="1" applyAlignment="1">
      <alignment horizontal="left" vertical="center"/>
    </xf>
    <xf numFmtId="164" fontId="8" fillId="0" borderId="2" xfId="1" applyNumberFormat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right"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right" vertical="center" wrapText="1"/>
    </xf>
    <xf numFmtId="164" fontId="13" fillId="0" borderId="0" xfId="1" applyNumberFormat="1" applyFont="1" applyFill="1" applyAlignment="1">
      <alignment horizontal="right" vertical="center"/>
    </xf>
    <xf numFmtId="164" fontId="13" fillId="0" borderId="0" xfId="1" applyNumberFormat="1" applyFont="1" applyFill="1" applyAlignment="1">
      <alignment horizontal="right" vertical="center" wrapText="1"/>
    </xf>
    <xf numFmtId="164" fontId="11" fillId="0" borderId="0" xfId="1" applyNumberFormat="1" applyFont="1" applyFill="1" applyAlignment="1">
      <alignment horizontal="right" vertical="center"/>
    </xf>
    <xf numFmtId="164" fontId="12" fillId="0" borderId="0" xfId="1" applyNumberFormat="1" applyFont="1" applyFill="1" applyAlignment="1">
      <alignment horizontal="right" vertical="center" wrapText="1"/>
    </xf>
    <xf numFmtId="164" fontId="13" fillId="0" borderId="4" xfId="1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right" vertical="center"/>
    </xf>
    <xf numFmtId="164" fontId="11" fillId="0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 wrapText="1"/>
    </xf>
    <xf numFmtId="164" fontId="12" fillId="0" borderId="4" xfId="1" applyNumberFormat="1" applyFont="1" applyFill="1" applyBorder="1" applyAlignment="1">
      <alignment horizontal="right" vertical="center"/>
    </xf>
    <xf numFmtId="164" fontId="12" fillId="0" borderId="4" xfId="1" applyNumberFormat="1" applyFont="1" applyFill="1" applyBorder="1" applyAlignment="1">
      <alignment horizontal="right" vertical="center" wrapText="1"/>
    </xf>
    <xf numFmtId="164" fontId="10" fillId="0" borderId="0" xfId="1" applyNumberFormat="1" applyFont="1" applyFill="1" applyAlignment="1">
      <alignment horizontal="right" vertical="center"/>
    </xf>
    <xf numFmtId="164" fontId="12" fillId="0" borderId="0" xfId="1" applyNumberFormat="1" applyFont="1" applyFill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7" fillId="0" borderId="0" xfId="1" applyNumberFormat="1" applyFont="1" applyFill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/>
    </xf>
    <xf numFmtId="164" fontId="13" fillId="0" borderId="0" xfId="1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4" fontId="10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/>
    </xf>
    <xf numFmtId="164" fontId="12" fillId="0" borderId="2" xfId="1" applyNumberFormat="1" applyFont="1" applyBorder="1" applyAlignment="1">
      <alignment vertical="center" wrapText="1"/>
    </xf>
    <xf numFmtId="164" fontId="12" fillId="0" borderId="0" xfId="1" applyNumberFormat="1" applyFont="1" applyAlignment="1">
      <alignment vertical="center" wrapText="1"/>
    </xf>
    <xf numFmtId="164" fontId="14" fillId="0" borderId="0" xfId="1" applyNumberFormat="1" applyFont="1" applyAlignment="1">
      <alignment vertical="center" wrapText="1"/>
    </xf>
    <xf numFmtId="164" fontId="14" fillId="0" borderId="0" xfId="1" applyNumberFormat="1" applyFont="1" applyAlignment="1">
      <alignment vertical="center"/>
    </xf>
    <xf numFmtId="164" fontId="13" fillId="0" borderId="0" xfId="1" applyNumberFormat="1" applyFont="1" applyAlignment="1">
      <alignment vertical="center" wrapText="1"/>
    </xf>
    <xf numFmtId="164" fontId="12" fillId="0" borderId="0" xfId="1" applyNumberFormat="1" applyFont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4" fontId="11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right" vertical="center"/>
    </xf>
    <xf numFmtId="164" fontId="12" fillId="0" borderId="4" xfId="1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vertical="center" wrapText="1"/>
    </xf>
    <xf numFmtId="0" fontId="19" fillId="0" borderId="0" xfId="2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0"/>
  <sheetViews>
    <sheetView tabSelected="1" zoomScale="80" zoomScaleNormal="80" workbookViewId="0">
      <selection activeCell="B10" sqref="B10"/>
    </sheetView>
  </sheetViews>
  <sheetFormatPr defaultRowHeight="13.8" x14ac:dyDescent="0.3"/>
  <cols>
    <col min="1" max="1" width="1.6640625" style="2" customWidth="1"/>
    <col min="2" max="16384" width="8.88671875" style="2"/>
  </cols>
  <sheetData>
    <row r="2" spans="2:6" x14ac:dyDescent="0.3">
      <c r="B2" s="1" t="s">
        <v>0</v>
      </c>
    </row>
    <row r="3" spans="2:6" x14ac:dyDescent="0.3">
      <c r="B3" s="5" t="s">
        <v>8</v>
      </c>
      <c r="C3" s="3"/>
      <c r="D3" s="5"/>
      <c r="E3" s="3"/>
      <c r="F3" s="3"/>
    </row>
    <row r="4" spans="2:6" x14ac:dyDescent="0.3">
      <c r="B4" s="4"/>
    </row>
    <row r="5" spans="2:6" ht="14.4" x14ac:dyDescent="0.3">
      <c r="B5" s="124" t="s">
        <v>2</v>
      </c>
    </row>
    <row r="6" spans="2:6" ht="14.4" x14ac:dyDescent="0.3">
      <c r="B6" s="124" t="s">
        <v>3</v>
      </c>
      <c r="C6" s="8"/>
    </row>
    <row r="7" spans="2:6" ht="14.4" x14ac:dyDescent="0.3">
      <c r="B7" s="124" t="s">
        <v>7</v>
      </c>
      <c r="C7" s="8"/>
    </row>
    <row r="8" spans="2:6" ht="14.4" x14ac:dyDescent="0.3">
      <c r="B8" s="124" t="s">
        <v>4</v>
      </c>
      <c r="C8" s="8"/>
    </row>
    <row r="9" spans="2:6" ht="14.4" x14ac:dyDescent="0.3">
      <c r="B9" s="124" t="s">
        <v>5</v>
      </c>
      <c r="C9" s="8"/>
    </row>
    <row r="10" spans="2:6" ht="14.4" x14ac:dyDescent="0.3">
      <c r="B10" s="124" t="s">
        <v>6</v>
      </c>
      <c r="C10" s="8"/>
    </row>
  </sheetData>
  <hyperlinks>
    <hyperlink ref="B5" location="'Sit. pozitiei financiare'!A1" display="SITUAȚIA CONSOLIDATĂ INTERIMARA SIMPLIFICATA A POZIȚIEI FINANCIARE la 30 iunie 2023" xr:uid="{A58BDB76-1FE1-45F6-8291-F03EA3108F09}"/>
    <hyperlink ref="B6" location="'Sit. Profit sau Pierdere S1'!A1" display="SITUAȚIA CONSOLIDATĂ INTERIMARA SIMPLIFICATA A PROFITULUI SAU PIERDERII ȘI A ALTOR ELEMENTE ALE REZULTATULUI GLOBAL pentru perioada de sase luni incheiata la 30 iunie 2023" xr:uid="{02CD91C3-A04F-4254-A2CF-739854CC27D1}"/>
    <hyperlink ref="B7" location="'Sit. Profit sau Pierdere T2'!A1" display="SITUAȚIA CONSOLIDATĂ INTERIMARA SIMPLIFICATA A PROFITULUI SAU PIERDERII ȘI A ALTOR ELEMENTE ALE REZULTATULUI GLOBAL pentru perioada de trei luni incheiata la 30 iunie 2023" xr:uid="{69623E86-68F8-4344-AC17-592BB0247DBA}"/>
    <hyperlink ref="B8" location="'Sit. modif cap.proprii'!A1" display="SITUAȚIA CONSOLIDATĂ INTERIMARA SIMPLIFICATA A MODIFICĂRILOR CAPITALURILOR PROPRII pentru perioada de sase luni incheiata la 30 iunie 2023" xr:uid="{5D954127-0382-43B0-8272-B06725A2573A}"/>
    <hyperlink ref="B9" location="'Sit.Fluxuri Numerar'!A1" display="SITUAȚIA CONSOLIDATĂ INTERIMARA SIMPLIFICATA A FLUXURILOR DE NUMERAR pentru perioada de sase luni incheiata la 30 iunie 2023 " xr:uid="{CC095598-8F34-4DED-9AC6-53018B7E592E}"/>
    <hyperlink ref="B10" location="'Segmente Operationale'!A1" display="INFORMATII CU PRIVIRE LA SEGMENTELE OPERATIONALE" xr:uid="{3CB00FF0-C3B9-4DE9-8664-F6A4F14453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7"/>
  <sheetViews>
    <sheetView zoomScale="80" zoomScaleNormal="80" workbookViewId="0">
      <selection activeCell="C8" sqref="C8"/>
    </sheetView>
  </sheetViews>
  <sheetFormatPr defaultRowHeight="14.4" x14ac:dyDescent="0.3"/>
  <cols>
    <col min="1" max="1" width="2.88671875" customWidth="1"/>
    <col min="2" max="2" width="36.109375" bestFit="1" customWidth="1"/>
    <col min="3" max="3" width="16" style="23" customWidth="1"/>
    <col min="4" max="4" width="16.88671875" style="23" customWidth="1"/>
  </cols>
  <sheetData>
    <row r="1" spans="2:4" x14ac:dyDescent="0.3">
      <c r="B1" t="s">
        <v>59</v>
      </c>
    </row>
    <row r="2" spans="2:4" x14ac:dyDescent="0.3">
      <c r="B2" s="47" t="s">
        <v>58</v>
      </c>
    </row>
    <row r="5" spans="2:4" x14ac:dyDescent="0.3">
      <c r="B5" s="7" t="s">
        <v>2</v>
      </c>
    </row>
    <row r="6" spans="2:4" ht="15" thickBot="1" x14ac:dyDescent="0.35"/>
    <row r="7" spans="2:4" ht="18.600000000000001" customHeight="1" thickTop="1" x14ac:dyDescent="0.3">
      <c r="B7" s="21"/>
      <c r="C7" s="24" t="s">
        <v>54</v>
      </c>
      <c r="D7" s="25" t="s">
        <v>55</v>
      </c>
    </row>
    <row r="8" spans="2:4" ht="15" thickBot="1" x14ac:dyDescent="0.35">
      <c r="B8" s="11" t="s">
        <v>9</v>
      </c>
      <c r="C8" s="26" t="s">
        <v>57</v>
      </c>
      <c r="D8" s="26" t="s">
        <v>56</v>
      </c>
    </row>
    <row r="9" spans="2:4" ht="15" thickTop="1" x14ac:dyDescent="0.3">
      <c r="B9" s="7" t="s">
        <v>10</v>
      </c>
      <c r="C9" s="27"/>
      <c r="D9" s="28"/>
    </row>
    <row r="10" spans="2:4" x14ac:dyDescent="0.3">
      <c r="B10" s="7"/>
      <c r="C10" s="27"/>
      <c r="D10" s="29"/>
    </row>
    <row r="11" spans="2:4" x14ac:dyDescent="0.3">
      <c r="B11" s="7" t="s">
        <v>11</v>
      </c>
      <c r="C11" s="27"/>
      <c r="D11" s="29"/>
    </row>
    <row r="12" spans="2:4" x14ac:dyDescent="0.3">
      <c r="B12" s="11" t="s">
        <v>12</v>
      </c>
      <c r="C12" s="27">
        <v>19211432</v>
      </c>
      <c r="D12" s="29">
        <v>19521363</v>
      </c>
    </row>
    <row r="13" spans="2:4" x14ac:dyDescent="0.3">
      <c r="B13" s="11" t="s">
        <v>13</v>
      </c>
      <c r="C13" s="27">
        <v>5847</v>
      </c>
      <c r="D13" s="29">
        <v>6250</v>
      </c>
    </row>
    <row r="14" spans="2:4" x14ac:dyDescent="0.3">
      <c r="B14" s="11" t="s">
        <v>14</v>
      </c>
      <c r="C14" s="30">
        <v>0</v>
      </c>
      <c r="D14" s="29">
        <v>101057</v>
      </c>
    </row>
    <row r="15" spans="2:4" x14ac:dyDescent="0.3">
      <c r="B15" s="11" t="s">
        <v>15</v>
      </c>
      <c r="C15" s="30">
        <v>365580</v>
      </c>
      <c r="D15" s="29">
        <v>351338</v>
      </c>
    </row>
    <row r="16" spans="2:4" ht="15" thickBot="1" x14ac:dyDescent="0.35">
      <c r="B16" s="11" t="s">
        <v>16</v>
      </c>
      <c r="C16" s="31">
        <v>280226</v>
      </c>
      <c r="D16" s="32">
        <v>218236</v>
      </c>
    </row>
    <row r="17" spans="2:4" ht="15.6" thickTop="1" thickBot="1" x14ac:dyDescent="0.35">
      <c r="B17" s="7" t="s">
        <v>17</v>
      </c>
      <c r="C17" s="33">
        <f>SUM(C12:C16)</f>
        <v>19863085</v>
      </c>
      <c r="D17" s="33">
        <f>SUM(D12:D16)</f>
        <v>20198244</v>
      </c>
    </row>
    <row r="18" spans="2:4" ht="15" thickTop="1" x14ac:dyDescent="0.3">
      <c r="B18" s="21"/>
      <c r="C18" s="27"/>
      <c r="D18" s="35"/>
    </row>
    <row r="19" spans="2:4" x14ac:dyDescent="0.3">
      <c r="B19" s="7" t="s">
        <v>18</v>
      </c>
      <c r="C19" s="27"/>
      <c r="D19" s="29"/>
    </row>
    <row r="20" spans="2:4" x14ac:dyDescent="0.3">
      <c r="B20" s="11" t="s">
        <v>19</v>
      </c>
      <c r="C20" s="27">
        <v>80539</v>
      </c>
      <c r="D20" s="29">
        <v>72433</v>
      </c>
    </row>
    <row r="21" spans="2:4" x14ac:dyDescent="0.3">
      <c r="B21" s="11" t="s">
        <v>20</v>
      </c>
      <c r="C21" s="30">
        <v>3217442</v>
      </c>
      <c r="D21" s="29">
        <v>1350677</v>
      </c>
    </row>
    <row r="22" spans="2:4" x14ac:dyDescent="0.3">
      <c r="B22" s="11" t="s">
        <v>21</v>
      </c>
      <c r="C22" s="30">
        <v>2271952</v>
      </c>
      <c r="D22" s="29">
        <v>3034745</v>
      </c>
    </row>
    <row r="23" spans="2:4" x14ac:dyDescent="0.3">
      <c r="B23" s="11" t="s">
        <v>22</v>
      </c>
      <c r="C23" s="30">
        <v>368682</v>
      </c>
      <c r="D23" s="29">
        <v>660734</v>
      </c>
    </row>
    <row r="24" spans="2:4" x14ac:dyDescent="0.3">
      <c r="B24" s="11" t="s">
        <v>23</v>
      </c>
      <c r="C24" s="30">
        <v>101057</v>
      </c>
      <c r="D24" s="29">
        <v>0</v>
      </c>
    </row>
    <row r="25" spans="2:4" ht="15" thickBot="1" x14ac:dyDescent="0.35">
      <c r="B25" s="11" t="s">
        <v>24</v>
      </c>
      <c r="C25" s="30">
        <v>127570</v>
      </c>
      <c r="D25" s="36">
        <v>115400</v>
      </c>
    </row>
    <row r="26" spans="2:4" ht="15" thickBot="1" x14ac:dyDescent="0.35">
      <c r="B26" s="7" t="s">
        <v>25</v>
      </c>
      <c r="C26" s="37">
        <f>SUM(C20:C25)</f>
        <v>6167242</v>
      </c>
      <c r="D26" s="37">
        <f>SUM(D20:D25)</f>
        <v>5233989</v>
      </c>
    </row>
    <row r="27" spans="2:4" ht="15.6" thickTop="1" thickBot="1" x14ac:dyDescent="0.35">
      <c r="B27" s="21"/>
      <c r="C27" s="38"/>
      <c r="D27" s="34"/>
    </row>
    <row r="28" spans="2:4" ht="15.6" thickTop="1" thickBot="1" x14ac:dyDescent="0.35">
      <c r="B28" s="7" t="s">
        <v>26</v>
      </c>
      <c r="C28" s="33">
        <f>C26+C17</f>
        <v>26030327</v>
      </c>
      <c r="D28" s="33">
        <f>D26+D17</f>
        <v>25432233</v>
      </c>
    </row>
    <row r="29" spans="2:4" ht="15" thickTop="1" x14ac:dyDescent="0.3">
      <c r="B29" s="21"/>
      <c r="C29" s="27"/>
      <c r="D29" s="35"/>
    </row>
    <row r="30" spans="2:4" x14ac:dyDescent="0.3">
      <c r="B30" s="7" t="s">
        <v>27</v>
      </c>
      <c r="C30" s="27"/>
      <c r="D30" s="29"/>
    </row>
    <row r="31" spans="2:4" x14ac:dyDescent="0.3">
      <c r="B31" s="7" t="s">
        <v>28</v>
      </c>
      <c r="C31" s="27"/>
      <c r="D31" s="29"/>
    </row>
    <row r="32" spans="2:4" x14ac:dyDescent="0.3">
      <c r="B32" s="11" t="s">
        <v>29</v>
      </c>
      <c r="C32" s="27">
        <v>5526898</v>
      </c>
      <c r="D32" s="29">
        <v>5513466</v>
      </c>
    </row>
    <row r="33" spans="2:4" x14ac:dyDescent="0.3">
      <c r="B33" s="11" t="s">
        <v>30</v>
      </c>
      <c r="C33" s="30">
        <v>10812058</v>
      </c>
      <c r="D33" s="29">
        <v>11021335</v>
      </c>
    </row>
    <row r="34" spans="2:4" x14ac:dyDescent="0.3">
      <c r="B34" s="11" t="s">
        <v>31</v>
      </c>
      <c r="C34" s="30">
        <v>1023188</v>
      </c>
      <c r="D34" s="29">
        <v>1023188</v>
      </c>
    </row>
    <row r="35" spans="2:4" ht="15" thickBot="1" x14ac:dyDescent="0.35">
      <c r="B35" s="11" t="s">
        <v>32</v>
      </c>
      <c r="C35" s="39">
        <v>3834620</v>
      </c>
      <c r="D35" s="36">
        <v>4028861</v>
      </c>
    </row>
    <row r="36" spans="2:4" ht="15" thickBot="1" x14ac:dyDescent="0.35">
      <c r="B36" s="7" t="s">
        <v>33</v>
      </c>
      <c r="C36" s="33">
        <f>SUM(C32:C35)</f>
        <v>21196764</v>
      </c>
      <c r="D36" s="33">
        <f>SUM(D32:D35)</f>
        <v>21586850</v>
      </c>
    </row>
    <row r="37" spans="2:4" ht="15" thickTop="1" x14ac:dyDescent="0.3">
      <c r="B37" s="21"/>
      <c r="C37" s="27"/>
      <c r="D37" s="35"/>
    </row>
    <row r="38" spans="2:4" x14ac:dyDescent="0.3">
      <c r="B38" s="7" t="s">
        <v>34</v>
      </c>
      <c r="C38" s="27"/>
      <c r="D38" s="29"/>
    </row>
    <row r="39" spans="2:4" x14ac:dyDescent="0.3">
      <c r="B39" s="7" t="s">
        <v>35</v>
      </c>
      <c r="C39" s="27"/>
      <c r="D39" s="29"/>
    </row>
    <row r="40" spans="2:4" x14ac:dyDescent="0.3">
      <c r="B40" s="11" t="s">
        <v>36</v>
      </c>
      <c r="C40" s="30">
        <v>345665</v>
      </c>
      <c r="D40" s="29">
        <v>390491</v>
      </c>
    </row>
    <row r="41" spans="2:4" x14ac:dyDescent="0.3">
      <c r="B41" s="11" t="s">
        <v>37</v>
      </c>
      <c r="C41" s="30">
        <v>7077</v>
      </c>
      <c r="D41" s="29">
        <v>7567</v>
      </c>
    </row>
    <row r="42" spans="2:4" x14ac:dyDescent="0.3">
      <c r="B42" s="11" t="s">
        <v>38</v>
      </c>
      <c r="C42" s="30">
        <v>178794</v>
      </c>
      <c r="D42" s="29">
        <v>181522</v>
      </c>
    </row>
    <row r="43" spans="2:4" x14ac:dyDescent="0.3">
      <c r="B43" s="11" t="s">
        <v>39</v>
      </c>
      <c r="C43" s="30">
        <v>1302486</v>
      </c>
      <c r="D43" s="29">
        <v>1315946</v>
      </c>
    </row>
    <row r="44" spans="2:4" x14ac:dyDescent="0.3">
      <c r="B44" s="11" t="s">
        <v>40</v>
      </c>
      <c r="C44" s="30">
        <v>121012</v>
      </c>
      <c r="D44" s="29">
        <v>121840</v>
      </c>
    </row>
    <row r="45" spans="2:4" x14ac:dyDescent="0.3">
      <c r="B45" s="11" t="s">
        <v>41</v>
      </c>
      <c r="C45" s="30">
        <v>833874</v>
      </c>
      <c r="D45" s="29">
        <v>817089</v>
      </c>
    </row>
    <row r="46" spans="2:4" x14ac:dyDescent="0.3">
      <c r="B46" s="11" t="s">
        <v>42</v>
      </c>
      <c r="C46" s="30">
        <v>24938</v>
      </c>
      <c r="D46" s="29">
        <v>428</v>
      </c>
    </row>
    <row r="47" spans="2:4" ht="15" thickBot="1" x14ac:dyDescent="0.35">
      <c r="B47" s="11" t="s">
        <v>43</v>
      </c>
      <c r="C47" s="40">
        <v>11757</v>
      </c>
      <c r="D47" s="36">
        <v>5765</v>
      </c>
    </row>
    <row r="48" spans="2:4" ht="15" thickBot="1" x14ac:dyDescent="0.35">
      <c r="B48" s="7" t="s">
        <v>44</v>
      </c>
      <c r="C48" s="33">
        <f>SUM(C40:C47)</f>
        <v>2825603</v>
      </c>
      <c r="D48" s="33">
        <f>SUM(D40:D47)</f>
        <v>2840648</v>
      </c>
    </row>
    <row r="49" spans="2:4" ht="15" thickTop="1" x14ac:dyDescent="0.3">
      <c r="B49" s="7"/>
      <c r="C49" s="43"/>
      <c r="D49" s="44"/>
    </row>
    <row r="50" spans="2:4" x14ac:dyDescent="0.3">
      <c r="B50" s="7" t="s">
        <v>45</v>
      </c>
      <c r="C50" s="45"/>
      <c r="D50" s="46"/>
    </row>
    <row r="51" spans="2:4" x14ac:dyDescent="0.3">
      <c r="B51" s="11" t="s">
        <v>46</v>
      </c>
      <c r="C51" s="30">
        <v>94079</v>
      </c>
      <c r="D51" s="29">
        <v>94001</v>
      </c>
    </row>
    <row r="52" spans="2:4" x14ac:dyDescent="0.3">
      <c r="B52" s="11" t="s">
        <v>37</v>
      </c>
      <c r="C52" s="30">
        <v>4217</v>
      </c>
      <c r="D52" s="29">
        <v>7834</v>
      </c>
    </row>
    <row r="53" spans="2:4" x14ac:dyDescent="0.3">
      <c r="B53" s="11" t="s">
        <v>42</v>
      </c>
      <c r="C53" s="30">
        <v>398737</v>
      </c>
      <c r="D53" s="29">
        <v>282996</v>
      </c>
    </row>
    <row r="54" spans="2:4" x14ac:dyDescent="0.3">
      <c r="B54" s="11" t="s">
        <v>47</v>
      </c>
      <c r="C54" s="30">
        <v>56573</v>
      </c>
      <c r="D54" s="29">
        <v>84684</v>
      </c>
    </row>
    <row r="55" spans="2:4" x14ac:dyDescent="0.3">
      <c r="B55" s="11" t="s">
        <v>48</v>
      </c>
      <c r="C55" s="30">
        <v>432402</v>
      </c>
      <c r="D55" s="29">
        <v>171978</v>
      </c>
    </row>
    <row r="56" spans="2:4" x14ac:dyDescent="0.3">
      <c r="B56" s="11" t="s">
        <v>38</v>
      </c>
      <c r="C56" s="30">
        <v>5625</v>
      </c>
      <c r="D56" s="29">
        <v>5696</v>
      </c>
    </row>
    <row r="57" spans="2:4" x14ac:dyDescent="0.3">
      <c r="B57" s="11" t="s">
        <v>40</v>
      </c>
      <c r="C57" s="30">
        <v>69463</v>
      </c>
      <c r="D57" s="29">
        <v>105845</v>
      </c>
    </row>
    <row r="58" spans="2:4" x14ac:dyDescent="0.3">
      <c r="B58" s="11" t="s">
        <v>41</v>
      </c>
      <c r="C58" s="30">
        <v>161664</v>
      </c>
      <c r="D58" s="29">
        <v>121760</v>
      </c>
    </row>
    <row r="59" spans="2:4" x14ac:dyDescent="0.3">
      <c r="B59" s="13" t="s">
        <v>49</v>
      </c>
      <c r="C59" s="30">
        <v>0</v>
      </c>
      <c r="D59" s="29">
        <v>91370</v>
      </c>
    </row>
    <row r="60" spans="2:4" x14ac:dyDescent="0.3">
      <c r="B60" s="13" t="s">
        <v>50</v>
      </c>
      <c r="C60" s="30">
        <v>685728</v>
      </c>
      <c r="D60" s="41">
        <v>0</v>
      </c>
    </row>
    <row r="61" spans="2:4" ht="15" thickBot="1" x14ac:dyDescent="0.35">
      <c r="B61" s="11" t="s">
        <v>43</v>
      </c>
      <c r="C61" s="39">
        <v>99472</v>
      </c>
      <c r="D61" s="36">
        <v>38571</v>
      </c>
    </row>
    <row r="62" spans="2:4" ht="15" thickBot="1" x14ac:dyDescent="0.35">
      <c r="B62" s="7" t="s">
        <v>51</v>
      </c>
      <c r="C62" s="33">
        <f>SUM(C51:C61)</f>
        <v>2007960</v>
      </c>
      <c r="D62" s="33">
        <f>SUM(D51:D61)</f>
        <v>1004735</v>
      </c>
    </row>
    <row r="63" spans="2:4" ht="15.6" thickTop="1" thickBot="1" x14ac:dyDescent="0.35">
      <c r="B63" s="7"/>
      <c r="C63" s="38"/>
      <c r="D63" s="34"/>
    </row>
    <row r="64" spans="2:4" ht="15.6" thickTop="1" thickBot="1" x14ac:dyDescent="0.35">
      <c r="B64" s="7" t="s">
        <v>52</v>
      </c>
      <c r="C64" s="33">
        <f>C62+C48</f>
        <v>4833563</v>
      </c>
      <c r="D64" s="33">
        <f>D62+D48</f>
        <v>3845383</v>
      </c>
    </row>
    <row r="65" spans="2:4" ht="15.6" thickTop="1" thickBot="1" x14ac:dyDescent="0.35">
      <c r="B65" s="7"/>
      <c r="C65" s="31"/>
      <c r="D65" s="42"/>
    </row>
    <row r="66" spans="2:4" ht="15.6" thickTop="1" thickBot="1" x14ac:dyDescent="0.35">
      <c r="B66" s="7" t="s">
        <v>53</v>
      </c>
      <c r="C66" s="33">
        <f>C64+C36</f>
        <v>26030327</v>
      </c>
      <c r="D66" s="33">
        <f>D64+D36</f>
        <v>25432233</v>
      </c>
    </row>
    <row r="67" spans="2:4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4"/>
  <sheetViews>
    <sheetView zoomScale="80" zoomScaleNormal="80" workbookViewId="0">
      <selection activeCell="D10" sqref="D10"/>
    </sheetView>
  </sheetViews>
  <sheetFormatPr defaultRowHeight="14.4" x14ac:dyDescent="0.3"/>
  <cols>
    <col min="1" max="1" width="1.6640625" customWidth="1"/>
    <col min="2" max="2" width="81.5546875" style="16" bestFit="1" customWidth="1"/>
    <col min="3" max="3" width="21.33203125" style="23" customWidth="1"/>
    <col min="4" max="4" width="19.44140625" style="23" customWidth="1"/>
  </cols>
  <sheetData>
    <row r="1" spans="2:4" x14ac:dyDescent="0.3">
      <c r="B1" s="16" t="s">
        <v>59</v>
      </c>
    </row>
    <row r="2" spans="2:4" x14ac:dyDescent="0.3">
      <c r="B2" s="68" t="s">
        <v>58</v>
      </c>
    </row>
    <row r="4" spans="2:4" x14ac:dyDescent="0.3">
      <c r="B4" s="118" t="s">
        <v>60</v>
      </c>
      <c r="C4" s="118"/>
      <c r="D4" s="118"/>
    </row>
    <row r="5" spans="2:4" x14ac:dyDescent="0.3">
      <c r="B5" s="119" t="s">
        <v>1</v>
      </c>
      <c r="C5" s="119"/>
      <c r="D5" s="119"/>
    </row>
    <row r="7" spans="2:4" ht="15" customHeight="1" thickBot="1" x14ac:dyDescent="0.35">
      <c r="B7" s="19"/>
      <c r="C7" s="120" t="s">
        <v>61</v>
      </c>
      <c r="D7" s="120"/>
    </row>
    <row r="8" spans="2:4" ht="15.6" customHeight="1" thickTop="1" x14ac:dyDescent="0.3">
      <c r="B8" s="17"/>
      <c r="C8" s="24" t="s">
        <v>54</v>
      </c>
      <c r="D8" s="24" t="s">
        <v>62</v>
      </c>
    </row>
    <row r="9" spans="2:4" ht="15" thickBot="1" x14ac:dyDescent="0.35">
      <c r="B9" s="19"/>
      <c r="C9" s="26" t="s">
        <v>57</v>
      </c>
      <c r="D9" s="26" t="s">
        <v>166</v>
      </c>
    </row>
    <row r="10" spans="2:4" ht="15" thickTop="1" x14ac:dyDescent="0.3">
      <c r="B10" s="19" t="s">
        <v>63</v>
      </c>
      <c r="C10" s="50">
        <v>6976566</v>
      </c>
      <c r="D10" s="51">
        <v>4926038</v>
      </c>
    </row>
    <row r="11" spans="2:4" x14ac:dyDescent="0.3">
      <c r="B11" s="19"/>
      <c r="C11" s="50"/>
      <c r="D11" s="51"/>
    </row>
    <row r="12" spans="2:4" x14ac:dyDescent="0.3">
      <c r="B12" s="19" t="s">
        <v>64</v>
      </c>
      <c r="C12" s="50">
        <v>22589</v>
      </c>
      <c r="D12" s="51">
        <v>33966</v>
      </c>
    </row>
    <row r="13" spans="2:4" x14ac:dyDescent="0.3">
      <c r="B13" s="19" t="s">
        <v>65</v>
      </c>
      <c r="C13" s="50">
        <v>-378399</v>
      </c>
      <c r="D13" s="51">
        <v>-243321</v>
      </c>
    </row>
    <row r="14" spans="2:4" x14ac:dyDescent="0.3">
      <c r="B14" s="19" t="s">
        <v>66</v>
      </c>
      <c r="C14" s="50">
        <v>-364033</v>
      </c>
      <c r="D14" s="51">
        <v>-275241</v>
      </c>
    </row>
    <row r="15" spans="2:4" x14ac:dyDescent="0.3">
      <c r="B15" s="19" t="s">
        <v>67</v>
      </c>
      <c r="C15" s="51">
        <v>-503401</v>
      </c>
      <c r="D15" s="29">
        <v>-198993</v>
      </c>
    </row>
    <row r="16" spans="2:4" x14ac:dyDescent="0.3">
      <c r="B16" s="19" t="s">
        <v>68</v>
      </c>
      <c r="C16" s="50">
        <v>-214599</v>
      </c>
      <c r="D16" s="51">
        <v>-66792</v>
      </c>
    </row>
    <row r="17" spans="2:4" x14ac:dyDescent="0.3">
      <c r="B17" s="19" t="s">
        <v>69</v>
      </c>
      <c r="C17" s="50">
        <v>-123487</v>
      </c>
      <c r="D17" s="51">
        <v>-82569</v>
      </c>
    </row>
    <row r="18" spans="2:4" x14ac:dyDescent="0.3">
      <c r="B18" s="19" t="s">
        <v>70</v>
      </c>
      <c r="C18" s="50">
        <v>-397502</v>
      </c>
      <c r="D18" s="51">
        <v>-384539</v>
      </c>
    </row>
    <row r="19" spans="2:4" x14ac:dyDescent="0.3">
      <c r="B19" s="19" t="s">
        <v>71</v>
      </c>
      <c r="C19" s="50">
        <v>-384</v>
      </c>
      <c r="D19" s="51">
        <v>35021</v>
      </c>
    </row>
    <row r="20" spans="2:4" x14ac:dyDescent="0.3">
      <c r="B20" s="19" t="s">
        <v>72</v>
      </c>
      <c r="C20" s="50">
        <v>-48481</v>
      </c>
      <c r="D20" s="51">
        <v>-25424</v>
      </c>
    </row>
    <row r="21" spans="2:4" x14ac:dyDescent="0.3">
      <c r="B21" s="19" t="s">
        <v>73</v>
      </c>
      <c r="C21" s="50">
        <v>-39013</v>
      </c>
      <c r="D21" s="51">
        <v>-36298</v>
      </c>
    </row>
    <row r="22" spans="2:4" x14ac:dyDescent="0.3">
      <c r="B22" s="20" t="s">
        <v>49</v>
      </c>
      <c r="C22" s="50">
        <v>-220708</v>
      </c>
      <c r="D22" s="51">
        <v>-395954</v>
      </c>
    </row>
    <row r="23" spans="2:4" x14ac:dyDescent="0.3">
      <c r="B23" s="19" t="s">
        <v>74</v>
      </c>
      <c r="C23" s="50">
        <v>-157156</v>
      </c>
      <c r="D23" s="51">
        <v>-79871</v>
      </c>
    </row>
    <row r="24" spans="2:4" ht="15" thickBot="1" x14ac:dyDescent="0.35">
      <c r="B24" s="18"/>
      <c r="C24" s="49"/>
      <c r="D24" s="52"/>
    </row>
    <row r="25" spans="2:4" ht="15.6" customHeight="1" thickTop="1" thickBot="1" x14ac:dyDescent="0.35">
      <c r="B25" s="18" t="s">
        <v>75</v>
      </c>
      <c r="C25" s="53">
        <f>SUM(C10:C23)</f>
        <v>4551992</v>
      </c>
      <c r="D25" s="53">
        <f>SUM(D10:D23)</f>
        <v>3206023</v>
      </c>
    </row>
    <row r="26" spans="2:4" ht="15" thickTop="1" x14ac:dyDescent="0.3">
      <c r="B26" s="19"/>
      <c r="C26" s="54"/>
      <c r="D26" s="35"/>
    </row>
    <row r="27" spans="2:4" x14ac:dyDescent="0.3">
      <c r="B27" s="19" t="s">
        <v>76</v>
      </c>
      <c r="C27" s="50">
        <v>181731</v>
      </c>
      <c r="D27" s="51">
        <v>86287</v>
      </c>
    </row>
    <row r="28" spans="2:4" ht="15" thickBot="1" x14ac:dyDescent="0.35">
      <c r="B28" s="19" t="s">
        <v>77</v>
      </c>
      <c r="C28" s="55">
        <v>-23441</v>
      </c>
      <c r="D28" s="56">
        <v>-15213</v>
      </c>
    </row>
    <row r="29" spans="2:4" ht="15" thickBot="1" x14ac:dyDescent="0.35">
      <c r="B29" s="18" t="s">
        <v>78</v>
      </c>
      <c r="C29" s="57">
        <f>C27+C28</f>
        <v>158290</v>
      </c>
      <c r="D29" s="57">
        <f>D27+D28</f>
        <v>71074</v>
      </c>
    </row>
    <row r="30" spans="2:4" ht="15.6" thickTop="1" thickBot="1" x14ac:dyDescent="0.35">
      <c r="B30" s="18"/>
      <c r="C30" s="58"/>
      <c r="D30" s="34"/>
    </row>
    <row r="31" spans="2:4" ht="15.6" customHeight="1" thickTop="1" thickBot="1" x14ac:dyDescent="0.35">
      <c r="B31" s="18" t="s">
        <v>79</v>
      </c>
      <c r="C31" s="53">
        <f>C25+C29</f>
        <v>4710282</v>
      </c>
      <c r="D31" s="53">
        <f>D25+D29</f>
        <v>3277097</v>
      </c>
    </row>
    <row r="32" spans="2:4" ht="15" thickTop="1" x14ac:dyDescent="0.3">
      <c r="B32" s="19"/>
      <c r="C32" s="25"/>
      <c r="D32" s="59"/>
    </row>
    <row r="33" spans="2:4" ht="15" thickBot="1" x14ac:dyDescent="0.35">
      <c r="B33" s="19" t="s">
        <v>80</v>
      </c>
      <c r="C33" s="60">
        <v>-764032</v>
      </c>
      <c r="D33" s="52">
        <v>-580046</v>
      </c>
    </row>
    <row r="34" spans="2:4" ht="15.6" customHeight="1" thickTop="1" thickBot="1" x14ac:dyDescent="0.35">
      <c r="B34" s="18" t="s">
        <v>81</v>
      </c>
      <c r="C34" s="53">
        <f>C31+C33</f>
        <v>3946250</v>
      </c>
      <c r="D34" s="53">
        <f>D31+D33</f>
        <v>2697051</v>
      </c>
    </row>
    <row r="35" spans="2:4" ht="15" thickTop="1" x14ac:dyDescent="0.3">
      <c r="B35" s="69"/>
      <c r="C35" s="61"/>
      <c r="D35" s="61"/>
    </row>
    <row r="36" spans="2:4" x14ac:dyDescent="0.3">
      <c r="B36" s="19"/>
    </row>
    <row r="37" spans="2:4" x14ac:dyDescent="0.3">
      <c r="B37" s="70" t="s">
        <v>82</v>
      </c>
    </row>
    <row r="38" spans="2:4" ht="15" thickBot="1" x14ac:dyDescent="0.35">
      <c r="B38" s="71" t="s">
        <v>83</v>
      </c>
      <c r="C38" s="66">
        <v>8.8000000000000007</v>
      </c>
      <c r="D38" s="67">
        <v>6.01</v>
      </c>
    </row>
    <row r="39" spans="2:4" ht="15.6" thickTop="1" thickBot="1" x14ac:dyDescent="0.35">
      <c r="B39" s="71"/>
      <c r="C39" s="33"/>
      <c r="D39" s="62"/>
    </row>
    <row r="40" spans="2:4" ht="15.6" thickTop="1" thickBot="1" x14ac:dyDescent="0.35">
      <c r="B40" s="18" t="s">
        <v>84</v>
      </c>
      <c r="C40" s="33"/>
      <c r="D40" s="63"/>
    </row>
    <row r="41" spans="2:4" ht="15.6" thickTop="1" thickBot="1" x14ac:dyDescent="0.35">
      <c r="B41" s="19" t="s">
        <v>85</v>
      </c>
      <c r="C41" s="64">
        <v>-379</v>
      </c>
      <c r="D41" s="65">
        <v>-39</v>
      </c>
    </row>
    <row r="42" spans="2:4" ht="15.6" thickTop="1" thickBot="1" x14ac:dyDescent="0.35">
      <c r="B42" s="18" t="s">
        <v>86</v>
      </c>
      <c r="C42" s="38">
        <f>C41</f>
        <v>-379</v>
      </c>
      <c r="D42" s="38">
        <f>D41</f>
        <v>-39</v>
      </c>
    </row>
    <row r="43" spans="2:4" ht="15.6" thickTop="1" thickBot="1" x14ac:dyDescent="0.35">
      <c r="B43" s="18" t="s">
        <v>87</v>
      </c>
      <c r="C43" s="33">
        <f>C42+C34</f>
        <v>3945871</v>
      </c>
      <c r="D43" s="33">
        <f>D42+D34</f>
        <v>2697012</v>
      </c>
    </row>
    <row r="44" spans="2:4" ht="15" thickTop="1" x14ac:dyDescent="0.3"/>
  </sheetData>
  <mergeCells count="3">
    <mergeCell ref="B4:D4"/>
    <mergeCell ref="B5:D5"/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43"/>
  <sheetViews>
    <sheetView zoomScale="80" zoomScaleNormal="80" workbookViewId="0">
      <selection activeCell="B2" sqref="B2"/>
    </sheetView>
  </sheetViews>
  <sheetFormatPr defaultRowHeight="14.4" x14ac:dyDescent="0.3"/>
  <cols>
    <col min="1" max="1" width="1.33203125" customWidth="1"/>
    <col min="2" max="2" width="81.109375" bestFit="1" customWidth="1"/>
    <col min="3" max="3" width="20.6640625" customWidth="1"/>
    <col min="4" max="4" width="20.33203125" customWidth="1"/>
  </cols>
  <sheetData>
    <row r="1" spans="2:4" x14ac:dyDescent="0.3">
      <c r="B1" s="16" t="s">
        <v>59</v>
      </c>
      <c r="C1" s="23"/>
      <c r="D1" s="23"/>
    </row>
    <row r="2" spans="2:4" x14ac:dyDescent="0.3">
      <c r="B2" s="68" t="s">
        <v>58</v>
      </c>
      <c r="C2" s="23"/>
      <c r="D2" s="23"/>
    </row>
    <row r="3" spans="2:4" x14ac:dyDescent="0.3">
      <c r="B3" s="16"/>
      <c r="C3" s="23"/>
      <c r="D3" s="23"/>
    </row>
    <row r="4" spans="2:4" x14ac:dyDescent="0.3">
      <c r="B4" s="118" t="s">
        <v>60</v>
      </c>
      <c r="C4" s="118"/>
      <c r="D4" s="118"/>
    </row>
    <row r="5" spans="2:4" x14ac:dyDescent="0.3">
      <c r="B5" s="119" t="s">
        <v>89</v>
      </c>
      <c r="C5" s="119"/>
      <c r="D5" s="119"/>
    </row>
    <row r="6" spans="2:4" x14ac:dyDescent="0.3">
      <c r="B6" s="16"/>
      <c r="C6" s="23"/>
      <c r="D6" s="23"/>
    </row>
    <row r="7" spans="2:4" ht="15" thickBot="1" x14ac:dyDescent="0.35">
      <c r="B7" s="19"/>
      <c r="C7" s="120" t="s">
        <v>88</v>
      </c>
      <c r="D7" s="120"/>
    </row>
    <row r="8" spans="2:4" ht="15" thickTop="1" x14ac:dyDescent="0.3">
      <c r="B8" s="17"/>
      <c r="C8" s="24" t="s">
        <v>54</v>
      </c>
      <c r="D8" s="24" t="s">
        <v>62</v>
      </c>
    </row>
    <row r="9" spans="2:4" ht="16.8" customHeight="1" thickBot="1" x14ac:dyDescent="0.35">
      <c r="B9" s="19"/>
      <c r="C9" s="26" t="s">
        <v>90</v>
      </c>
      <c r="D9" s="26" t="s">
        <v>90</v>
      </c>
    </row>
    <row r="10" spans="2:4" ht="15" thickTop="1" x14ac:dyDescent="0.3">
      <c r="B10" s="19" t="s">
        <v>63</v>
      </c>
      <c r="C10" s="50">
        <v>3704476</v>
      </c>
      <c r="D10" s="51">
        <v>2434452</v>
      </c>
    </row>
    <row r="11" spans="2:4" x14ac:dyDescent="0.3">
      <c r="B11" s="19"/>
      <c r="C11" s="50"/>
      <c r="D11" s="51"/>
    </row>
    <row r="12" spans="2:4" x14ac:dyDescent="0.3">
      <c r="B12" s="19" t="s">
        <v>64</v>
      </c>
      <c r="C12" s="50">
        <v>12223</v>
      </c>
      <c r="D12" s="51">
        <v>4395</v>
      </c>
    </row>
    <row r="13" spans="2:4" x14ac:dyDescent="0.3">
      <c r="B13" s="19" t="s">
        <v>65</v>
      </c>
      <c r="C13" s="50">
        <v>-214801</v>
      </c>
      <c r="D13" s="51">
        <v>-132465</v>
      </c>
    </row>
    <row r="14" spans="2:4" x14ac:dyDescent="0.3">
      <c r="B14" s="19" t="s">
        <v>66</v>
      </c>
      <c r="C14" s="50">
        <v>-206120</v>
      </c>
      <c r="D14" s="51">
        <v>-145155</v>
      </c>
    </row>
    <row r="15" spans="2:4" x14ac:dyDescent="0.3">
      <c r="B15" s="19" t="s">
        <v>67</v>
      </c>
      <c r="C15" s="51">
        <v>-253000</v>
      </c>
      <c r="D15" s="29">
        <v>-124597</v>
      </c>
    </row>
    <row r="16" spans="2:4" x14ac:dyDescent="0.3">
      <c r="B16" s="19" t="s">
        <v>68</v>
      </c>
      <c r="C16" s="50">
        <v>-54389</v>
      </c>
      <c r="D16" s="29">
        <v>-26357</v>
      </c>
    </row>
    <row r="17" spans="2:4" x14ac:dyDescent="0.3">
      <c r="B17" s="19" t="s">
        <v>69</v>
      </c>
      <c r="C17" s="50">
        <v>-86630</v>
      </c>
      <c r="D17" s="51">
        <v>-47587</v>
      </c>
    </row>
    <row r="18" spans="2:4" x14ac:dyDescent="0.3">
      <c r="B18" s="19" t="s">
        <v>70</v>
      </c>
      <c r="C18" s="50">
        <v>-199281</v>
      </c>
      <c r="D18" s="51">
        <v>-192592</v>
      </c>
    </row>
    <row r="19" spans="2:4" x14ac:dyDescent="0.3">
      <c r="B19" s="19" t="s">
        <v>71</v>
      </c>
      <c r="C19" s="50">
        <v>-528</v>
      </c>
      <c r="D19" s="51">
        <v>1073</v>
      </c>
    </row>
    <row r="20" spans="2:4" x14ac:dyDescent="0.3">
      <c r="B20" s="19" t="s">
        <v>72</v>
      </c>
      <c r="C20" s="50">
        <v>-13504</v>
      </c>
      <c r="D20" s="51">
        <v>-22724</v>
      </c>
    </row>
    <row r="21" spans="2:4" x14ac:dyDescent="0.3">
      <c r="B21" s="19" t="s">
        <v>73</v>
      </c>
      <c r="C21" s="50">
        <v>-20727</v>
      </c>
      <c r="D21" s="51">
        <v>-20706</v>
      </c>
    </row>
    <row r="22" spans="2:4" x14ac:dyDescent="0.3">
      <c r="B22" s="20" t="s">
        <v>49</v>
      </c>
      <c r="C22" s="50">
        <v>9853</v>
      </c>
      <c r="D22" s="51">
        <v>-26912</v>
      </c>
    </row>
    <row r="23" spans="2:4" x14ac:dyDescent="0.3">
      <c r="B23" s="19" t="s">
        <v>74</v>
      </c>
      <c r="C23" s="50">
        <v>-110324</v>
      </c>
      <c r="D23" s="51">
        <v>-41328</v>
      </c>
    </row>
    <row r="24" spans="2:4" ht="15" thickBot="1" x14ac:dyDescent="0.35">
      <c r="B24" s="18"/>
      <c r="C24" s="49"/>
      <c r="D24" s="73"/>
    </row>
    <row r="25" spans="2:4" ht="15.6" thickTop="1" thickBot="1" x14ac:dyDescent="0.35">
      <c r="B25" s="18" t="s">
        <v>75</v>
      </c>
      <c r="C25" s="53">
        <f>SUM(C10:C23)</f>
        <v>2567248</v>
      </c>
      <c r="D25" s="53">
        <f>SUM(D10:D23)</f>
        <v>1659497</v>
      </c>
    </row>
    <row r="26" spans="2:4" ht="15.6" customHeight="1" thickTop="1" x14ac:dyDescent="0.3">
      <c r="B26" s="19"/>
      <c r="C26" s="54"/>
      <c r="D26" s="59"/>
    </row>
    <row r="27" spans="2:4" x14ac:dyDescent="0.3">
      <c r="B27" s="19" t="s">
        <v>76</v>
      </c>
      <c r="C27" s="50">
        <v>93918</v>
      </c>
      <c r="D27" s="51">
        <v>57984</v>
      </c>
    </row>
    <row r="28" spans="2:4" ht="15" thickBot="1" x14ac:dyDescent="0.35">
      <c r="B28" s="19" t="s">
        <v>77</v>
      </c>
      <c r="C28" s="55">
        <v>-12613</v>
      </c>
      <c r="D28" s="56">
        <v>-5266</v>
      </c>
    </row>
    <row r="29" spans="2:4" ht="15" thickBot="1" x14ac:dyDescent="0.35">
      <c r="B29" s="18" t="s">
        <v>78</v>
      </c>
      <c r="C29" s="57">
        <f>C27+C28</f>
        <v>81305</v>
      </c>
      <c r="D29" s="57">
        <f>D27+D28</f>
        <v>52718</v>
      </c>
    </row>
    <row r="30" spans="2:4" ht="15.6" thickTop="1" thickBot="1" x14ac:dyDescent="0.35">
      <c r="B30" s="18"/>
      <c r="C30" s="58"/>
      <c r="D30" s="34"/>
    </row>
    <row r="31" spans="2:4" ht="15.6" thickTop="1" thickBot="1" x14ac:dyDescent="0.35">
      <c r="B31" s="18" t="s">
        <v>79</v>
      </c>
      <c r="C31" s="53">
        <f>C25+C29</f>
        <v>2648553</v>
      </c>
      <c r="D31" s="53">
        <f>D25+D29</f>
        <v>1712215</v>
      </c>
    </row>
    <row r="32" spans="2:4" ht="15.6" customHeight="1" thickTop="1" x14ac:dyDescent="0.3">
      <c r="B32" s="19"/>
      <c r="C32" s="25"/>
      <c r="D32" s="59"/>
    </row>
    <row r="33" spans="2:4" ht="15" thickBot="1" x14ac:dyDescent="0.35">
      <c r="B33" s="19" t="s">
        <v>80</v>
      </c>
      <c r="C33" s="60">
        <v>-425658</v>
      </c>
      <c r="D33" s="52">
        <v>-303062</v>
      </c>
    </row>
    <row r="34" spans="2:4" ht="15.6" thickTop="1" thickBot="1" x14ac:dyDescent="0.35">
      <c r="B34" s="18" t="s">
        <v>81</v>
      </c>
      <c r="C34" s="53">
        <f>C31+C33</f>
        <v>2222895</v>
      </c>
      <c r="D34" s="53">
        <f>D31+D33</f>
        <v>1409153</v>
      </c>
    </row>
    <row r="35" spans="2:4" ht="15.6" customHeight="1" thickTop="1" x14ac:dyDescent="0.3">
      <c r="B35" s="69"/>
      <c r="C35" s="61"/>
      <c r="D35" s="61"/>
    </row>
    <row r="36" spans="2:4" ht="15" thickBot="1" x14ac:dyDescent="0.35">
      <c r="B36" s="70" t="s">
        <v>82</v>
      </c>
      <c r="C36" s="23"/>
      <c r="D36" s="23"/>
    </row>
    <row r="37" spans="2:4" ht="15" thickBot="1" x14ac:dyDescent="0.35">
      <c r="B37" s="71" t="s">
        <v>83</v>
      </c>
      <c r="C37" s="12">
        <v>4.95</v>
      </c>
      <c r="D37" s="72">
        <v>3.14</v>
      </c>
    </row>
    <row r="38" spans="2:4" ht="15.6" thickTop="1" thickBot="1" x14ac:dyDescent="0.35">
      <c r="B38" s="71"/>
      <c r="C38" s="9"/>
      <c r="D38" s="14"/>
    </row>
    <row r="39" spans="2:4" ht="15.6" thickTop="1" thickBot="1" x14ac:dyDescent="0.35">
      <c r="B39" s="18" t="s">
        <v>84</v>
      </c>
      <c r="C39" s="9"/>
      <c r="D39" s="10"/>
    </row>
    <row r="40" spans="2:4" ht="15.6" thickTop="1" thickBot="1" x14ac:dyDescent="0.35">
      <c r="B40" s="19" t="s">
        <v>85</v>
      </c>
      <c r="C40" s="31">
        <v>-379</v>
      </c>
      <c r="D40" s="65">
        <v>-39</v>
      </c>
    </row>
    <row r="41" spans="2:4" ht="15.6" thickTop="1" thickBot="1" x14ac:dyDescent="0.35">
      <c r="B41" s="18" t="s">
        <v>86</v>
      </c>
      <c r="C41" s="33">
        <v>-379</v>
      </c>
      <c r="D41" s="63">
        <v>-39</v>
      </c>
    </row>
    <row r="42" spans="2:4" ht="15.6" thickTop="1" thickBot="1" x14ac:dyDescent="0.35">
      <c r="B42" s="18" t="s">
        <v>87</v>
      </c>
      <c r="C42" s="74">
        <f>C34+C41</f>
        <v>2222516</v>
      </c>
      <c r="D42" s="74">
        <f>D34+D41</f>
        <v>1409114</v>
      </c>
    </row>
    <row r="43" spans="2:4" ht="15" thickTop="1" x14ac:dyDescent="0.3"/>
  </sheetData>
  <mergeCells count="3">
    <mergeCell ref="B4:D4"/>
    <mergeCell ref="B5:D5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86"/>
  <sheetViews>
    <sheetView zoomScale="80" zoomScaleNormal="80" workbookViewId="0">
      <selection activeCell="B1" sqref="B1:B2"/>
    </sheetView>
  </sheetViews>
  <sheetFormatPr defaultRowHeight="14.4" x14ac:dyDescent="0.3"/>
  <cols>
    <col min="1" max="1" width="1.33203125" customWidth="1"/>
    <col min="2" max="2" width="92.109375" bestFit="1" customWidth="1"/>
    <col min="3" max="3" width="12.5546875" style="23" bestFit="1" customWidth="1"/>
    <col min="4" max="4" width="19.44140625" style="23" bestFit="1" customWidth="1"/>
    <col min="5" max="5" width="12.33203125" style="23" bestFit="1" customWidth="1"/>
    <col min="6" max="6" width="15.21875" style="23" bestFit="1" customWidth="1"/>
    <col min="7" max="7" width="18.5546875" style="23" bestFit="1" customWidth="1"/>
  </cols>
  <sheetData>
    <row r="1" spans="2:7" x14ac:dyDescent="0.3">
      <c r="B1" s="16" t="s">
        <v>59</v>
      </c>
    </row>
    <row r="2" spans="2:7" x14ac:dyDescent="0.3">
      <c r="B2" s="68" t="s">
        <v>58</v>
      </c>
    </row>
    <row r="4" spans="2:7" x14ac:dyDescent="0.3">
      <c r="B4" s="7" t="s">
        <v>91</v>
      </c>
    </row>
    <row r="5" spans="2:7" x14ac:dyDescent="0.3">
      <c r="B5" t="s">
        <v>1</v>
      </c>
    </row>
    <row r="6" spans="2:7" x14ac:dyDescent="0.3">
      <c r="C6" s="78"/>
      <c r="D6" s="78"/>
      <c r="E6" s="78"/>
      <c r="F6" s="78"/>
      <c r="G6" s="78"/>
    </row>
    <row r="7" spans="2:7" ht="15" thickBot="1" x14ac:dyDescent="0.35">
      <c r="B7" s="21"/>
      <c r="C7" s="79" t="s">
        <v>29</v>
      </c>
      <c r="D7" s="79" t="s">
        <v>109</v>
      </c>
      <c r="E7" s="80" t="s">
        <v>31</v>
      </c>
      <c r="F7" s="79" t="s">
        <v>110</v>
      </c>
      <c r="G7" s="79" t="s">
        <v>33</v>
      </c>
    </row>
    <row r="8" spans="2:7" ht="15.6" thickTop="1" thickBot="1" x14ac:dyDescent="0.35">
      <c r="B8" s="18" t="s">
        <v>104</v>
      </c>
      <c r="C8" s="81">
        <v>5513466</v>
      </c>
      <c r="D8" s="81">
        <v>11021335</v>
      </c>
      <c r="E8" s="82">
        <v>1023188</v>
      </c>
      <c r="F8" s="81">
        <v>4028861</v>
      </c>
      <c r="G8" s="81">
        <v>21586850</v>
      </c>
    </row>
    <row r="9" spans="2:7" ht="15" thickTop="1" x14ac:dyDescent="0.3">
      <c r="B9" s="75" t="s">
        <v>93</v>
      </c>
      <c r="C9" s="83"/>
      <c r="D9" s="83"/>
      <c r="E9" s="84"/>
      <c r="F9" s="83"/>
      <c r="G9" s="83"/>
    </row>
    <row r="10" spans="2:7" x14ac:dyDescent="0.3">
      <c r="B10" s="18" t="s">
        <v>105</v>
      </c>
      <c r="C10" s="85">
        <v>0</v>
      </c>
      <c r="D10" s="85">
        <v>0</v>
      </c>
      <c r="E10" s="101">
        <v>0</v>
      </c>
      <c r="F10" s="87">
        <v>3946250</v>
      </c>
      <c r="G10" s="83">
        <f>SUM(C10:F10)</f>
        <v>3946250</v>
      </c>
    </row>
    <row r="11" spans="2:7" x14ac:dyDescent="0.3">
      <c r="B11" s="76" t="s">
        <v>84</v>
      </c>
      <c r="C11" s="85"/>
      <c r="D11" s="85"/>
      <c r="E11" s="86"/>
      <c r="F11" s="87"/>
      <c r="G11" s="88"/>
    </row>
    <row r="12" spans="2:7" ht="15" thickBot="1" x14ac:dyDescent="0.35">
      <c r="B12" s="19" t="s">
        <v>95</v>
      </c>
      <c r="C12" s="89">
        <v>0</v>
      </c>
      <c r="D12" s="90">
        <v>-379</v>
      </c>
      <c r="E12" s="89">
        <v>0</v>
      </c>
      <c r="F12" s="91">
        <v>0</v>
      </c>
      <c r="G12" s="94">
        <f>SUM(C12:F12)</f>
        <v>-379</v>
      </c>
    </row>
    <row r="13" spans="2:7" ht="15" thickBot="1" x14ac:dyDescent="0.35">
      <c r="B13" s="18" t="s">
        <v>86</v>
      </c>
      <c r="C13" s="89">
        <v>0</v>
      </c>
      <c r="D13" s="90">
        <f>D12</f>
        <v>-379</v>
      </c>
      <c r="E13" s="90">
        <f>E12</f>
        <v>0</v>
      </c>
      <c r="F13" s="90">
        <f>F12</f>
        <v>0</v>
      </c>
      <c r="G13" s="92">
        <f>SUM(C13:F13)</f>
        <v>-379</v>
      </c>
    </row>
    <row r="14" spans="2:7" ht="15" thickBot="1" x14ac:dyDescent="0.35">
      <c r="B14" s="18" t="s">
        <v>106</v>
      </c>
      <c r="C14" s="90">
        <f>C13+C10</f>
        <v>0</v>
      </c>
      <c r="D14" s="92">
        <f>D13</f>
        <v>-379</v>
      </c>
      <c r="E14" s="92">
        <f>E13</f>
        <v>0</v>
      </c>
      <c r="F14" s="92">
        <f>F13+F10</f>
        <v>3946250</v>
      </c>
      <c r="G14" s="92">
        <f>SUM(C14:F14)</f>
        <v>3945871</v>
      </c>
    </row>
    <row r="15" spans="2:7" x14ac:dyDescent="0.3">
      <c r="B15" s="18"/>
      <c r="C15" s="96"/>
      <c r="D15" s="96"/>
      <c r="E15" s="45"/>
      <c r="F15" s="97"/>
      <c r="G15" s="88"/>
    </row>
    <row r="16" spans="2:7" x14ac:dyDescent="0.3">
      <c r="B16" s="75" t="s">
        <v>97</v>
      </c>
      <c r="C16" s="96"/>
      <c r="D16" s="96"/>
      <c r="E16" s="45"/>
      <c r="F16" s="96"/>
      <c r="G16" s="83"/>
    </row>
    <row r="17" spans="2:7" x14ac:dyDescent="0.3">
      <c r="B17" s="18" t="s">
        <v>98</v>
      </c>
      <c r="C17" s="96"/>
      <c r="D17" s="96"/>
      <c r="E17" s="45"/>
      <c r="F17" s="96"/>
      <c r="G17" s="83"/>
    </row>
    <row r="18" spans="2:7" x14ac:dyDescent="0.3">
      <c r="B18" s="19" t="s">
        <v>99</v>
      </c>
      <c r="C18" s="96">
        <v>0</v>
      </c>
      <c r="D18" s="96">
        <v>0</v>
      </c>
      <c r="E18" s="101">
        <v>0</v>
      </c>
      <c r="F18" s="96">
        <v>-4349389</v>
      </c>
      <c r="G18" s="83">
        <f>SUM(C18:F18)</f>
        <v>-4349389</v>
      </c>
    </row>
    <row r="19" spans="2:7" ht="15" thickBot="1" x14ac:dyDescent="0.35">
      <c r="B19" s="19" t="s">
        <v>107</v>
      </c>
      <c r="C19" s="90">
        <v>13432</v>
      </c>
      <c r="D19" s="90">
        <v>0</v>
      </c>
      <c r="E19" s="89">
        <v>0</v>
      </c>
      <c r="F19" s="90">
        <v>0</v>
      </c>
      <c r="G19" s="92">
        <f>SUM(C19:F19)</f>
        <v>13432</v>
      </c>
    </row>
    <row r="20" spans="2:7" ht="15" thickBot="1" x14ac:dyDescent="0.35">
      <c r="B20" s="18" t="s">
        <v>100</v>
      </c>
      <c r="C20" s="92">
        <f>C19+C18</f>
        <v>13432</v>
      </c>
      <c r="D20" s="92">
        <f t="shared" ref="D20:G20" si="0">D19+D18</f>
        <v>0</v>
      </c>
      <c r="E20" s="92">
        <f t="shared" si="0"/>
        <v>0</v>
      </c>
      <c r="F20" s="92">
        <f t="shared" si="0"/>
        <v>-4349389</v>
      </c>
      <c r="G20" s="92">
        <f t="shared" si="0"/>
        <v>-4335957</v>
      </c>
    </row>
    <row r="21" spans="2:7" x14ac:dyDescent="0.3">
      <c r="B21" s="18"/>
      <c r="C21" s="83"/>
      <c r="D21" s="96"/>
      <c r="E21" s="45"/>
      <c r="F21" s="83"/>
      <c r="G21" s="83"/>
    </row>
    <row r="22" spans="2:7" x14ac:dyDescent="0.3">
      <c r="B22" s="75" t="s">
        <v>101</v>
      </c>
      <c r="C22" s="96"/>
      <c r="D22" s="96"/>
      <c r="E22" s="45"/>
      <c r="F22" s="96"/>
      <c r="G22" s="96"/>
    </row>
    <row r="23" spans="2:7" ht="15" thickBot="1" x14ac:dyDescent="0.35">
      <c r="B23" s="19" t="s">
        <v>102</v>
      </c>
      <c r="C23" s="96">
        <v>0</v>
      </c>
      <c r="D23" s="87">
        <v>-208898</v>
      </c>
      <c r="E23" s="45">
        <v>0</v>
      </c>
      <c r="F23" s="96">
        <v>208898</v>
      </c>
      <c r="G23" s="96">
        <f>SUM(C23:F23)</f>
        <v>0</v>
      </c>
    </row>
    <row r="24" spans="2:7" ht="15.6" thickTop="1" thickBot="1" x14ac:dyDescent="0.35">
      <c r="B24" s="18" t="s">
        <v>108</v>
      </c>
      <c r="C24" s="98">
        <f>C8+C14+C20+C23</f>
        <v>5526898</v>
      </c>
      <c r="D24" s="98">
        <f>D8+D14+D20+D23</f>
        <v>10812058</v>
      </c>
      <c r="E24" s="98">
        <f>E8+E14+E20+E23</f>
        <v>1023188</v>
      </c>
      <c r="F24" s="98">
        <f>F8+F14+F20+F23</f>
        <v>3834620</v>
      </c>
      <c r="G24" s="98">
        <f>SUM(C24:F24)</f>
        <v>21196764</v>
      </c>
    </row>
    <row r="25" spans="2:7" ht="15" thickTop="1" x14ac:dyDescent="0.3">
      <c r="C25" s="78"/>
      <c r="D25" s="78"/>
      <c r="E25" s="78"/>
      <c r="F25" s="78"/>
      <c r="G25" s="78"/>
    </row>
    <row r="26" spans="2:7" x14ac:dyDescent="0.3">
      <c r="C26" s="78"/>
      <c r="D26" s="78"/>
      <c r="E26" s="78"/>
      <c r="F26" s="78"/>
      <c r="G26" s="78"/>
    </row>
    <row r="27" spans="2:7" x14ac:dyDescent="0.3">
      <c r="C27" s="78"/>
      <c r="D27" s="78"/>
      <c r="E27" s="78"/>
      <c r="F27" s="78"/>
      <c r="G27" s="78"/>
    </row>
    <row r="28" spans="2:7" ht="15" customHeight="1" thickBot="1" x14ac:dyDescent="0.35">
      <c r="B28" s="21"/>
      <c r="C28" s="81" t="s">
        <v>29</v>
      </c>
      <c r="D28" s="81" t="s">
        <v>109</v>
      </c>
      <c r="E28" s="82" t="s">
        <v>31</v>
      </c>
      <c r="F28" s="81" t="s">
        <v>110</v>
      </c>
      <c r="G28" s="81" t="s">
        <v>33</v>
      </c>
    </row>
    <row r="29" spans="2:7" ht="15.6" thickTop="1" thickBot="1" x14ac:dyDescent="0.35">
      <c r="B29" s="18" t="s">
        <v>92</v>
      </c>
      <c r="C29" s="81">
        <v>5513466</v>
      </c>
      <c r="D29" s="81">
        <v>9612905</v>
      </c>
      <c r="E29" s="82">
        <v>962074</v>
      </c>
      <c r="F29" s="81">
        <v>3095072</v>
      </c>
      <c r="G29" s="81">
        <f>SUM(C29:F29)</f>
        <v>19183517</v>
      </c>
    </row>
    <row r="30" spans="2:7" ht="15" thickTop="1" x14ac:dyDescent="0.3">
      <c r="B30" s="75" t="s">
        <v>93</v>
      </c>
      <c r="C30" s="83"/>
      <c r="D30" s="83"/>
      <c r="E30" s="84"/>
      <c r="F30" s="83"/>
      <c r="G30" s="83"/>
    </row>
    <row r="31" spans="2:7" x14ac:dyDescent="0.3">
      <c r="B31" s="18" t="s">
        <v>94</v>
      </c>
      <c r="C31" s="85">
        <v>0</v>
      </c>
      <c r="D31" s="85">
        <v>0</v>
      </c>
      <c r="E31" s="85">
        <v>0</v>
      </c>
      <c r="F31" s="87">
        <v>2697051</v>
      </c>
      <c r="G31" s="88">
        <f>SUM(C31:F31)</f>
        <v>2697051</v>
      </c>
    </row>
    <row r="32" spans="2:7" x14ac:dyDescent="0.3">
      <c r="B32" s="76" t="s">
        <v>84</v>
      </c>
      <c r="C32" s="85"/>
      <c r="D32" s="85"/>
      <c r="E32" s="86"/>
      <c r="F32" s="99"/>
      <c r="G32" s="88"/>
    </row>
    <row r="33" spans="2:7" ht="15" thickBot="1" x14ac:dyDescent="0.35">
      <c r="B33" s="19" t="s">
        <v>95</v>
      </c>
      <c r="C33" s="89">
        <v>0</v>
      </c>
      <c r="D33" s="90">
        <v>-39</v>
      </c>
      <c r="E33" s="91">
        <v>0</v>
      </c>
      <c r="F33" s="91">
        <v>0</v>
      </c>
      <c r="G33" s="93">
        <f>SUM(C33:F33)</f>
        <v>-39</v>
      </c>
    </row>
    <row r="34" spans="2:7" ht="15" thickBot="1" x14ac:dyDescent="0.35">
      <c r="B34" s="18" t="s">
        <v>86</v>
      </c>
      <c r="C34" s="92">
        <f>C33</f>
        <v>0</v>
      </c>
      <c r="D34" s="92">
        <f>D33</f>
        <v>-39</v>
      </c>
      <c r="E34" s="92">
        <f>E33</f>
        <v>0</v>
      </c>
      <c r="F34" s="92">
        <f>F33</f>
        <v>0</v>
      </c>
      <c r="G34" s="92">
        <f>SUM(C34:F34)</f>
        <v>-39</v>
      </c>
    </row>
    <row r="35" spans="2:7" ht="15" thickBot="1" x14ac:dyDescent="0.35">
      <c r="B35" s="18" t="s">
        <v>96</v>
      </c>
      <c r="C35" s="92">
        <f>C34+C31</f>
        <v>0</v>
      </c>
      <c r="D35" s="92">
        <f>D34+D31</f>
        <v>-39</v>
      </c>
      <c r="E35" s="92">
        <f>E34+E31</f>
        <v>0</v>
      </c>
      <c r="F35" s="92">
        <f>F34+F31</f>
        <v>2697051</v>
      </c>
      <c r="G35" s="95">
        <f>SUM(C35:F35)</f>
        <v>2697012</v>
      </c>
    </row>
    <row r="36" spans="2:7" x14ac:dyDescent="0.3">
      <c r="B36" s="18"/>
      <c r="C36" s="83"/>
      <c r="D36" s="83"/>
      <c r="E36" s="84"/>
      <c r="F36" s="97"/>
      <c r="G36" s="88"/>
    </row>
    <row r="37" spans="2:7" x14ac:dyDescent="0.3">
      <c r="B37" s="75" t="s">
        <v>97</v>
      </c>
      <c r="C37" s="83"/>
      <c r="D37" s="83"/>
      <c r="E37" s="84"/>
      <c r="F37" s="97"/>
      <c r="G37" s="88"/>
    </row>
    <row r="38" spans="2:7" x14ac:dyDescent="0.3">
      <c r="B38" s="18" t="s">
        <v>98</v>
      </c>
      <c r="C38" s="83"/>
      <c r="D38" s="83"/>
      <c r="E38" s="84"/>
      <c r="F38" s="97"/>
      <c r="G38" s="88"/>
    </row>
    <row r="39" spans="2:7" ht="15" thickBot="1" x14ac:dyDescent="0.35">
      <c r="B39" s="19" t="s">
        <v>99</v>
      </c>
      <c r="C39" s="90">
        <v>0</v>
      </c>
      <c r="D39" s="90">
        <v>0</v>
      </c>
      <c r="E39" s="90">
        <v>0</v>
      </c>
      <c r="F39" s="91">
        <v>-3830946</v>
      </c>
      <c r="G39" s="95">
        <f>SUM(C39:F39)</f>
        <v>-3830946</v>
      </c>
    </row>
    <row r="40" spans="2:7" ht="15" thickBot="1" x14ac:dyDescent="0.35">
      <c r="B40" s="18" t="s">
        <v>100</v>
      </c>
      <c r="C40" s="92">
        <f>C39</f>
        <v>0</v>
      </c>
      <c r="D40" s="92">
        <f>D39</f>
        <v>0</v>
      </c>
      <c r="E40" s="92">
        <f>E39</f>
        <v>0</v>
      </c>
      <c r="F40" s="92">
        <f>F39</f>
        <v>-3830946</v>
      </c>
      <c r="G40" s="92">
        <f>SUM(C40:F40)</f>
        <v>-3830946</v>
      </c>
    </row>
    <row r="41" spans="2:7" x14ac:dyDescent="0.3">
      <c r="B41" s="18"/>
      <c r="C41" s="83"/>
      <c r="D41" s="83"/>
      <c r="E41" s="84"/>
      <c r="F41" s="97"/>
      <c r="G41" s="88"/>
    </row>
    <row r="42" spans="2:7" x14ac:dyDescent="0.3">
      <c r="B42" s="75" t="s">
        <v>101</v>
      </c>
      <c r="C42" s="96"/>
      <c r="D42" s="96"/>
      <c r="E42" s="45"/>
      <c r="F42" s="96"/>
      <c r="G42" s="96"/>
    </row>
    <row r="43" spans="2:7" ht="15" thickBot="1" x14ac:dyDescent="0.35">
      <c r="B43" s="19" t="s">
        <v>102</v>
      </c>
      <c r="C43" s="96">
        <v>0</v>
      </c>
      <c r="D43" s="87">
        <v>-184524</v>
      </c>
      <c r="E43" s="45">
        <v>0</v>
      </c>
      <c r="F43" s="96">
        <v>184524</v>
      </c>
      <c r="G43" s="96">
        <f>SUM(C43:F43)</f>
        <v>0</v>
      </c>
    </row>
    <row r="44" spans="2:7" ht="15.6" thickTop="1" thickBot="1" x14ac:dyDescent="0.35">
      <c r="B44" s="18" t="s">
        <v>103</v>
      </c>
      <c r="C44" s="100">
        <f>C29+C35+C40+C43</f>
        <v>5513466</v>
      </c>
      <c r="D44" s="100">
        <f>D29+D35+D40+D43</f>
        <v>9428342</v>
      </c>
      <c r="E44" s="100">
        <f>E29+E35+E40+E43</f>
        <v>962074</v>
      </c>
      <c r="F44" s="100">
        <f>F29+F35+F40+F43</f>
        <v>2145701</v>
      </c>
      <c r="G44" s="100">
        <f>SUM(C44:F44)</f>
        <v>18049583</v>
      </c>
    </row>
    <row r="45" spans="2:7" ht="15" thickTop="1" x14ac:dyDescent="0.3">
      <c r="B45" s="77"/>
      <c r="C45" s="78"/>
      <c r="D45" s="78"/>
      <c r="E45" s="78"/>
      <c r="F45" s="78"/>
      <c r="G45" s="78"/>
    </row>
    <row r="46" spans="2:7" x14ac:dyDescent="0.3">
      <c r="B46" s="77"/>
      <c r="C46" s="78"/>
      <c r="D46" s="78"/>
      <c r="E46" s="78"/>
      <c r="F46" s="78"/>
      <c r="G46" s="78"/>
    </row>
    <row r="47" spans="2:7" x14ac:dyDescent="0.3">
      <c r="B47" s="77"/>
      <c r="C47" s="78"/>
      <c r="D47" s="78"/>
      <c r="E47" s="78"/>
      <c r="F47" s="78"/>
      <c r="G47" s="78"/>
    </row>
    <row r="48" spans="2:7" ht="28.2" customHeight="1" x14ac:dyDescent="0.3"/>
    <row r="66" spans="3:7" x14ac:dyDescent="0.3">
      <c r="C66" s="78"/>
      <c r="D66" s="78"/>
      <c r="E66" s="78"/>
      <c r="F66" s="78"/>
      <c r="G66" s="78"/>
    </row>
    <row r="67" spans="3:7" x14ac:dyDescent="0.3">
      <c r="C67" s="78"/>
      <c r="D67" s="78"/>
      <c r="E67" s="78"/>
      <c r="F67" s="78"/>
      <c r="G67" s="78"/>
    </row>
    <row r="68" spans="3:7" x14ac:dyDescent="0.3">
      <c r="C68" s="78"/>
      <c r="D68" s="78"/>
      <c r="E68" s="78"/>
      <c r="F68" s="78"/>
      <c r="G68" s="78"/>
    </row>
    <row r="69" spans="3:7" x14ac:dyDescent="0.3">
      <c r="C69" s="78"/>
      <c r="D69" s="78"/>
      <c r="E69" s="78"/>
      <c r="F69" s="78"/>
      <c r="G69" s="78"/>
    </row>
    <row r="70" spans="3:7" x14ac:dyDescent="0.3">
      <c r="C70" s="78"/>
      <c r="D70" s="78"/>
      <c r="E70" s="78"/>
      <c r="F70" s="78"/>
      <c r="G70" s="78"/>
    </row>
    <row r="71" spans="3:7" x14ac:dyDescent="0.3">
      <c r="C71" s="78"/>
      <c r="D71" s="78"/>
      <c r="E71" s="78"/>
      <c r="F71" s="78"/>
      <c r="G71" s="78"/>
    </row>
    <row r="72" spans="3:7" x14ac:dyDescent="0.3">
      <c r="C72" s="78"/>
      <c r="D72" s="78"/>
      <c r="E72" s="78"/>
      <c r="F72" s="78"/>
      <c r="G72" s="78"/>
    </row>
    <row r="73" spans="3:7" x14ac:dyDescent="0.3">
      <c r="C73" s="78"/>
      <c r="D73" s="78"/>
      <c r="E73" s="78"/>
      <c r="F73" s="78"/>
      <c r="G73" s="78"/>
    </row>
    <row r="74" spans="3:7" x14ac:dyDescent="0.3">
      <c r="C74" s="78"/>
      <c r="D74" s="78"/>
      <c r="E74" s="78"/>
      <c r="F74" s="78"/>
      <c r="G74" s="78"/>
    </row>
    <row r="75" spans="3:7" x14ac:dyDescent="0.3">
      <c r="C75" s="78"/>
      <c r="D75" s="78"/>
      <c r="E75" s="78"/>
      <c r="F75" s="78"/>
      <c r="G75" s="78"/>
    </row>
    <row r="76" spans="3:7" x14ac:dyDescent="0.3">
      <c r="C76" s="78"/>
      <c r="D76" s="78"/>
      <c r="E76" s="78"/>
      <c r="F76" s="78"/>
      <c r="G76" s="78"/>
    </row>
    <row r="77" spans="3:7" x14ac:dyDescent="0.3">
      <c r="C77" s="78"/>
      <c r="D77" s="78"/>
      <c r="E77" s="78"/>
      <c r="F77" s="78"/>
      <c r="G77" s="78"/>
    </row>
    <row r="78" spans="3:7" x14ac:dyDescent="0.3">
      <c r="C78" s="78"/>
      <c r="D78" s="78"/>
      <c r="E78" s="78"/>
      <c r="F78" s="78"/>
      <c r="G78" s="78"/>
    </row>
    <row r="79" spans="3:7" x14ac:dyDescent="0.3">
      <c r="C79" s="78"/>
      <c r="D79" s="78"/>
      <c r="E79" s="78"/>
      <c r="F79" s="78"/>
      <c r="G79" s="78"/>
    </row>
    <row r="80" spans="3:7" x14ac:dyDescent="0.3">
      <c r="C80" s="78"/>
      <c r="D80" s="78"/>
      <c r="E80" s="78"/>
      <c r="F80" s="78"/>
      <c r="G80" s="78"/>
    </row>
    <row r="81" spans="3:7" x14ac:dyDescent="0.3">
      <c r="C81" s="78"/>
      <c r="D81" s="78"/>
      <c r="E81" s="78"/>
      <c r="F81" s="78"/>
      <c r="G81" s="78"/>
    </row>
    <row r="82" spans="3:7" x14ac:dyDescent="0.3">
      <c r="C82" s="78"/>
      <c r="D82" s="78"/>
      <c r="E82" s="78"/>
      <c r="F82" s="78"/>
      <c r="G82" s="78"/>
    </row>
    <row r="83" spans="3:7" x14ac:dyDescent="0.3">
      <c r="C83" s="78"/>
      <c r="D83" s="78"/>
      <c r="E83" s="78"/>
      <c r="F83" s="78"/>
      <c r="G83" s="78"/>
    </row>
    <row r="84" spans="3:7" x14ac:dyDescent="0.3">
      <c r="C84" s="78"/>
      <c r="D84" s="78"/>
      <c r="E84" s="78"/>
      <c r="F84" s="78"/>
      <c r="G84" s="78"/>
    </row>
    <row r="85" spans="3:7" x14ac:dyDescent="0.3">
      <c r="C85" s="78"/>
      <c r="D85" s="78"/>
      <c r="E85" s="78"/>
      <c r="F85" s="78"/>
      <c r="G85" s="78"/>
    </row>
    <row r="86" spans="3:7" x14ac:dyDescent="0.3">
      <c r="C86" s="78"/>
      <c r="D86" s="78"/>
      <c r="E86" s="78"/>
      <c r="F86" s="78"/>
      <c r="G86" s="7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3"/>
  <sheetViews>
    <sheetView zoomScale="80" zoomScaleNormal="80" workbookViewId="0">
      <selection activeCell="B16" sqref="B16"/>
    </sheetView>
  </sheetViews>
  <sheetFormatPr defaultRowHeight="14.4" x14ac:dyDescent="0.3"/>
  <cols>
    <col min="1" max="1" width="1.88671875" customWidth="1"/>
    <col min="2" max="2" width="72" bestFit="1" customWidth="1"/>
    <col min="3" max="3" width="16.77734375" customWidth="1"/>
    <col min="4" max="4" width="13.21875" bestFit="1" customWidth="1"/>
  </cols>
  <sheetData>
    <row r="1" spans="2:4" x14ac:dyDescent="0.3">
      <c r="B1" s="16" t="s">
        <v>59</v>
      </c>
    </row>
    <row r="2" spans="2:4" x14ac:dyDescent="0.3">
      <c r="B2" s="68" t="s">
        <v>58</v>
      </c>
    </row>
    <row r="4" spans="2:4" x14ac:dyDescent="0.3">
      <c r="B4" s="121" t="s">
        <v>144</v>
      </c>
      <c r="C4" s="121"/>
      <c r="D4" s="121"/>
    </row>
    <row r="5" spans="2:4" x14ac:dyDescent="0.3">
      <c r="B5" s="122" t="s">
        <v>145</v>
      </c>
      <c r="C5" s="122"/>
      <c r="D5" s="122"/>
    </row>
    <row r="6" spans="2:4" ht="15" thickBot="1" x14ac:dyDescent="0.35"/>
    <row r="7" spans="2:4" ht="15.6" thickTop="1" thickBot="1" x14ac:dyDescent="0.35">
      <c r="B7" s="21"/>
      <c r="C7" s="123" t="s">
        <v>61</v>
      </c>
      <c r="D7" s="123"/>
    </row>
    <row r="8" spans="2:4" ht="15" thickTop="1" x14ac:dyDescent="0.3">
      <c r="B8" s="11"/>
      <c r="C8" s="6" t="s">
        <v>54</v>
      </c>
      <c r="D8" s="15" t="s">
        <v>62</v>
      </c>
    </row>
    <row r="9" spans="2:4" ht="15" thickBot="1" x14ac:dyDescent="0.35">
      <c r="B9" s="11"/>
      <c r="C9" s="26" t="s">
        <v>57</v>
      </c>
      <c r="D9" s="26" t="s">
        <v>166</v>
      </c>
    </row>
    <row r="10" spans="2:4" ht="15" thickTop="1" x14ac:dyDescent="0.3">
      <c r="B10" s="7" t="s">
        <v>111</v>
      </c>
      <c r="C10" s="102"/>
      <c r="D10" s="102"/>
    </row>
    <row r="11" spans="2:4" x14ac:dyDescent="0.3">
      <c r="B11" s="7"/>
      <c r="C11" s="102"/>
      <c r="D11" s="102"/>
    </row>
    <row r="12" spans="2:4" x14ac:dyDescent="0.3">
      <c r="B12" s="11" t="s">
        <v>81</v>
      </c>
      <c r="C12" s="50">
        <v>3946250</v>
      </c>
      <c r="D12" s="51">
        <v>2697051</v>
      </c>
    </row>
    <row r="13" spans="2:4" x14ac:dyDescent="0.3">
      <c r="B13" s="7"/>
      <c r="C13" s="105"/>
      <c r="D13" s="106"/>
    </row>
    <row r="14" spans="2:4" x14ac:dyDescent="0.3">
      <c r="B14" s="22" t="s">
        <v>112</v>
      </c>
      <c r="C14" s="104"/>
      <c r="D14" s="29"/>
    </row>
    <row r="15" spans="2:4" x14ac:dyDescent="0.3">
      <c r="B15" s="11" t="s">
        <v>113</v>
      </c>
      <c r="C15" s="50">
        <v>396462</v>
      </c>
      <c r="D15" s="51">
        <v>383443</v>
      </c>
    </row>
    <row r="16" spans="2:4" x14ac:dyDescent="0.3">
      <c r="B16" s="11" t="s">
        <v>114</v>
      </c>
      <c r="C16" s="50">
        <v>1040</v>
      </c>
      <c r="D16" s="51">
        <v>1096</v>
      </c>
    </row>
    <row r="17" spans="2:4" x14ac:dyDescent="0.3">
      <c r="B17" s="11" t="s">
        <v>115</v>
      </c>
      <c r="C17" s="50">
        <v>384</v>
      </c>
      <c r="D17" s="51">
        <v>-35021</v>
      </c>
    </row>
    <row r="18" spans="2:4" x14ac:dyDescent="0.3">
      <c r="B18" s="11" t="s">
        <v>72</v>
      </c>
      <c r="C18" s="50">
        <v>48481</v>
      </c>
      <c r="D18" s="51">
        <v>25424</v>
      </c>
    </row>
    <row r="19" spans="2:4" x14ac:dyDescent="0.3">
      <c r="B19" s="11" t="s">
        <v>116</v>
      </c>
      <c r="C19" s="50">
        <v>1291</v>
      </c>
      <c r="D19" s="51">
        <v>1285</v>
      </c>
    </row>
    <row r="20" spans="2:4" x14ac:dyDescent="0.3">
      <c r="B20" s="11" t="s">
        <v>117</v>
      </c>
      <c r="C20" s="50">
        <v>-1851</v>
      </c>
      <c r="D20" s="51">
        <v>-298</v>
      </c>
    </row>
    <row r="21" spans="2:4" x14ac:dyDescent="0.3">
      <c r="B21" s="11" t="s">
        <v>118</v>
      </c>
      <c r="C21" s="50">
        <v>-176356</v>
      </c>
      <c r="D21" s="51">
        <v>-86287</v>
      </c>
    </row>
    <row r="22" spans="2:4" x14ac:dyDescent="0.3">
      <c r="B22" s="11" t="s">
        <v>119</v>
      </c>
      <c r="C22" s="50">
        <v>6876</v>
      </c>
      <c r="D22" s="51">
        <v>1642</v>
      </c>
    </row>
    <row r="23" spans="2:4" ht="15" thickBot="1" x14ac:dyDescent="0.35">
      <c r="B23" s="11" t="s">
        <v>80</v>
      </c>
      <c r="C23" s="60">
        <v>764032</v>
      </c>
      <c r="D23" s="52">
        <v>580046</v>
      </c>
    </row>
    <row r="24" spans="2:4" ht="15.6" thickTop="1" thickBot="1" x14ac:dyDescent="0.35">
      <c r="B24" s="21"/>
      <c r="C24" s="107">
        <f>SUM(C12:C23)</f>
        <v>4986609</v>
      </c>
      <c r="D24" s="107">
        <f>SUM(D12:D23)</f>
        <v>3568381</v>
      </c>
    </row>
    <row r="25" spans="2:4" ht="15" thickTop="1" x14ac:dyDescent="0.3">
      <c r="B25" s="22" t="s">
        <v>120</v>
      </c>
      <c r="C25" s="109"/>
      <c r="D25" s="110"/>
    </row>
    <row r="26" spans="2:4" x14ac:dyDescent="0.3">
      <c r="B26" s="48" t="s">
        <v>20</v>
      </c>
      <c r="C26" s="50">
        <v>-1915245</v>
      </c>
      <c r="D26" s="51">
        <v>-553288</v>
      </c>
    </row>
    <row r="27" spans="2:4" x14ac:dyDescent="0.3">
      <c r="B27" s="48" t="s">
        <v>19</v>
      </c>
      <c r="C27" s="50">
        <v>-8106</v>
      </c>
      <c r="D27" s="51">
        <v>-12540</v>
      </c>
    </row>
    <row r="28" spans="2:4" x14ac:dyDescent="0.3">
      <c r="B28" s="48" t="s">
        <v>23</v>
      </c>
      <c r="C28" s="50">
        <v>0</v>
      </c>
      <c r="D28" s="51">
        <v>-800</v>
      </c>
    </row>
    <row r="29" spans="2:4" x14ac:dyDescent="0.3">
      <c r="B29" s="48" t="s">
        <v>121</v>
      </c>
      <c r="C29" s="50">
        <v>-75562</v>
      </c>
      <c r="D29" s="51">
        <v>20206</v>
      </c>
    </row>
    <row r="30" spans="2:4" x14ac:dyDescent="0.3">
      <c r="B30" s="48" t="s">
        <v>42</v>
      </c>
      <c r="C30" s="50">
        <v>159151</v>
      </c>
      <c r="D30" s="51">
        <v>144154</v>
      </c>
    </row>
    <row r="31" spans="2:4" x14ac:dyDescent="0.3">
      <c r="B31" s="48" t="s">
        <v>38</v>
      </c>
      <c r="C31" s="50">
        <v>-2799</v>
      </c>
      <c r="D31" s="51">
        <v>-2844</v>
      </c>
    </row>
    <row r="32" spans="2:4" x14ac:dyDescent="0.3">
      <c r="B32" s="48" t="s">
        <v>40</v>
      </c>
      <c r="C32" s="50">
        <v>-37211</v>
      </c>
      <c r="D32" s="51">
        <v>-31224</v>
      </c>
    </row>
    <row r="33" spans="2:4" x14ac:dyDescent="0.3">
      <c r="B33" s="11" t="s">
        <v>41</v>
      </c>
      <c r="C33" s="50">
        <v>56688</v>
      </c>
      <c r="D33" s="51">
        <v>12359</v>
      </c>
    </row>
    <row r="34" spans="2:4" ht="15" thickBot="1" x14ac:dyDescent="0.35">
      <c r="B34" s="48" t="s">
        <v>43</v>
      </c>
      <c r="C34" s="60">
        <v>-55361</v>
      </c>
      <c r="D34" s="52">
        <v>-233816</v>
      </c>
    </row>
    <row r="35" spans="2:4" ht="15.6" thickTop="1" thickBot="1" x14ac:dyDescent="0.35">
      <c r="B35" s="102" t="s">
        <v>122</v>
      </c>
      <c r="C35" s="107">
        <f>SUM(C24:C34)</f>
        <v>3108164</v>
      </c>
      <c r="D35" s="107">
        <f>SUM(D24:D34)</f>
        <v>2910588</v>
      </c>
    </row>
    <row r="36" spans="2:4" ht="15" thickTop="1" x14ac:dyDescent="0.3">
      <c r="B36" s="6"/>
      <c r="C36" s="111"/>
      <c r="D36" s="106"/>
    </row>
    <row r="37" spans="2:4" x14ac:dyDescent="0.3">
      <c r="B37" s="11" t="s">
        <v>123</v>
      </c>
      <c r="C37" s="50">
        <v>-6581</v>
      </c>
      <c r="D37" s="51">
        <v>-845</v>
      </c>
    </row>
    <row r="38" spans="2:4" ht="15" thickBot="1" x14ac:dyDescent="0.35">
      <c r="B38" s="11" t="s">
        <v>124</v>
      </c>
      <c r="C38" s="50">
        <v>-517069</v>
      </c>
      <c r="D38" s="51">
        <v>-352846</v>
      </c>
    </row>
    <row r="39" spans="2:4" ht="15.6" thickTop="1" thickBot="1" x14ac:dyDescent="0.35">
      <c r="B39" s="7" t="s">
        <v>125</v>
      </c>
      <c r="C39" s="53">
        <f>SUM(C35:C38)</f>
        <v>2584514</v>
      </c>
      <c r="D39" s="53">
        <f>SUM(D35:D38)</f>
        <v>2556897</v>
      </c>
    </row>
    <row r="40" spans="2:4" ht="15" thickTop="1" x14ac:dyDescent="0.3">
      <c r="B40" s="7"/>
      <c r="C40" s="105"/>
      <c r="D40" s="106"/>
    </row>
    <row r="41" spans="2:4" x14ac:dyDescent="0.3">
      <c r="B41" s="7" t="s">
        <v>126</v>
      </c>
      <c r="C41" s="104"/>
      <c r="D41" s="29"/>
    </row>
    <row r="42" spans="2:4" x14ac:dyDescent="0.3">
      <c r="B42" s="7"/>
      <c r="C42" s="104"/>
      <c r="D42" s="29"/>
    </row>
    <row r="43" spans="2:4" x14ac:dyDescent="0.3">
      <c r="B43" s="11" t="s">
        <v>127</v>
      </c>
      <c r="C43" s="50">
        <v>-90506</v>
      </c>
      <c r="D43" s="51">
        <v>-54348</v>
      </c>
    </row>
    <row r="44" spans="2:4" x14ac:dyDescent="0.3">
      <c r="B44" s="11" t="s">
        <v>128</v>
      </c>
      <c r="C44" s="104">
        <v>-620</v>
      </c>
      <c r="D44" s="51">
        <v>-1082</v>
      </c>
    </row>
    <row r="45" spans="2:4" x14ac:dyDescent="0.3">
      <c r="B45" s="11" t="s">
        <v>129</v>
      </c>
      <c r="C45" s="104">
        <v>0</v>
      </c>
      <c r="D45" s="51">
        <v>203</v>
      </c>
    </row>
    <row r="46" spans="2:4" x14ac:dyDescent="0.3">
      <c r="B46" s="11" t="s">
        <v>130</v>
      </c>
      <c r="C46" s="50">
        <v>-4330000</v>
      </c>
      <c r="D46" s="51">
        <v>-3500000</v>
      </c>
    </row>
    <row r="47" spans="2:4" x14ac:dyDescent="0.3">
      <c r="B47" s="11" t="s">
        <v>131</v>
      </c>
      <c r="C47" s="50">
        <v>5080000</v>
      </c>
      <c r="D47" s="51">
        <v>3720000</v>
      </c>
    </row>
    <row r="48" spans="2:4" x14ac:dyDescent="0.3">
      <c r="B48" s="11" t="s">
        <v>132</v>
      </c>
      <c r="C48" s="50">
        <v>0</v>
      </c>
      <c r="D48" s="51">
        <v>235410</v>
      </c>
    </row>
    <row r="49" spans="2:4" ht="15" thickBot="1" x14ac:dyDescent="0.35">
      <c r="B49" s="11" t="s">
        <v>133</v>
      </c>
      <c r="C49" s="50">
        <v>176308</v>
      </c>
      <c r="D49" s="51">
        <v>86277</v>
      </c>
    </row>
    <row r="50" spans="2:4" ht="15.6" thickTop="1" thickBot="1" x14ac:dyDescent="0.35">
      <c r="B50" s="7" t="s">
        <v>134</v>
      </c>
      <c r="C50" s="53">
        <f>SUM(C43:C49)</f>
        <v>835182</v>
      </c>
      <c r="D50" s="53">
        <f>SUM(D43:D49)</f>
        <v>486460</v>
      </c>
    </row>
    <row r="51" spans="2:4" ht="15" thickTop="1" x14ac:dyDescent="0.3">
      <c r="B51" s="7"/>
      <c r="C51" s="50"/>
      <c r="D51" s="51"/>
    </row>
    <row r="52" spans="2:4" x14ac:dyDescent="0.3">
      <c r="B52" s="7" t="s">
        <v>135</v>
      </c>
      <c r="C52" s="104"/>
      <c r="D52" s="29"/>
    </row>
    <row r="53" spans="2:4" x14ac:dyDescent="0.3">
      <c r="B53" s="11" t="s">
        <v>136</v>
      </c>
      <c r="C53" s="104">
        <v>2679</v>
      </c>
      <c r="D53" s="51">
        <v>0</v>
      </c>
    </row>
    <row r="54" spans="2:4" x14ac:dyDescent="0.3">
      <c r="B54" s="11" t="s">
        <v>137</v>
      </c>
      <c r="C54" s="104">
        <v>-46336</v>
      </c>
      <c r="D54" s="51">
        <v>-46604</v>
      </c>
    </row>
    <row r="55" spans="2:4" x14ac:dyDescent="0.3">
      <c r="B55" s="11" t="s">
        <v>138</v>
      </c>
      <c r="C55" s="50">
        <v>-4399</v>
      </c>
      <c r="D55" s="51">
        <v>-2610</v>
      </c>
    </row>
    <row r="56" spans="2:4" ht="15" thickBot="1" x14ac:dyDescent="0.35">
      <c r="B56" s="11" t="s">
        <v>139</v>
      </c>
      <c r="C56" s="104">
        <v>-3663692</v>
      </c>
      <c r="D56" s="51">
        <v>-2830946</v>
      </c>
    </row>
    <row r="57" spans="2:4" ht="15.6" thickTop="1" thickBot="1" x14ac:dyDescent="0.35">
      <c r="B57" s="7" t="s">
        <v>140</v>
      </c>
      <c r="C57" s="53">
        <f>SUM(C53:C56)</f>
        <v>-3711748</v>
      </c>
      <c r="D57" s="53">
        <f>SUM(D53:D56)</f>
        <v>-2880160</v>
      </c>
    </row>
    <row r="58" spans="2:4" ht="15" thickTop="1" x14ac:dyDescent="0.3">
      <c r="B58" s="7"/>
      <c r="C58" s="105"/>
      <c r="D58" s="106"/>
    </row>
    <row r="59" spans="2:4" x14ac:dyDescent="0.3">
      <c r="B59" s="7" t="s">
        <v>141</v>
      </c>
      <c r="C59" s="108">
        <f>C57+C50+C39</f>
        <v>-292052</v>
      </c>
      <c r="D59" s="108">
        <f>D57+D50+D39</f>
        <v>163197</v>
      </c>
    </row>
    <row r="60" spans="2:4" x14ac:dyDescent="0.3">
      <c r="B60" s="7"/>
      <c r="C60" s="108"/>
      <c r="D60" s="112"/>
    </row>
    <row r="61" spans="2:4" ht="15" thickBot="1" x14ac:dyDescent="0.35">
      <c r="B61" s="11" t="s">
        <v>142</v>
      </c>
      <c r="C61" s="50">
        <v>660734</v>
      </c>
      <c r="D61" s="51">
        <v>1104890</v>
      </c>
    </row>
    <row r="62" spans="2:4" ht="15.6" thickTop="1" thickBot="1" x14ac:dyDescent="0.35">
      <c r="B62" s="7" t="s">
        <v>143</v>
      </c>
      <c r="C62" s="53">
        <f>C59+C61</f>
        <v>368682</v>
      </c>
      <c r="D62" s="53">
        <f>D59+D61</f>
        <v>1268087</v>
      </c>
    </row>
    <row r="63" spans="2:4" ht="15" thickTop="1" x14ac:dyDescent="0.3"/>
  </sheetData>
  <mergeCells count="3">
    <mergeCell ref="B4:D4"/>
    <mergeCell ref="B5:D5"/>
    <mergeCell ref="C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8"/>
  <sheetViews>
    <sheetView zoomScale="80" zoomScaleNormal="80" workbookViewId="0">
      <selection activeCell="B5" sqref="B5"/>
    </sheetView>
  </sheetViews>
  <sheetFormatPr defaultRowHeight="14.4" x14ac:dyDescent="0.3"/>
  <cols>
    <col min="1" max="1" width="1.6640625" customWidth="1"/>
    <col min="2" max="2" width="53.6640625" bestFit="1" customWidth="1"/>
    <col min="3" max="7" width="13.77734375" customWidth="1"/>
  </cols>
  <sheetData>
    <row r="1" spans="2:7" x14ac:dyDescent="0.3">
      <c r="B1" s="16" t="s">
        <v>59</v>
      </c>
    </row>
    <row r="2" spans="2:7" x14ac:dyDescent="0.3">
      <c r="B2" s="68" t="s">
        <v>58</v>
      </c>
    </row>
    <row r="3" spans="2:7" x14ac:dyDescent="0.3">
      <c r="B3" s="68"/>
    </row>
    <row r="4" spans="2:7" x14ac:dyDescent="0.3">
      <c r="B4" s="68"/>
    </row>
    <row r="5" spans="2:7" x14ac:dyDescent="0.3">
      <c r="C5" s="7" t="s">
        <v>6</v>
      </c>
    </row>
    <row r="6" spans="2:7" ht="15" thickBot="1" x14ac:dyDescent="0.35"/>
    <row r="7" spans="2:7" ht="42" thickBot="1" x14ac:dyDescent="0.35">
      <c r="B7" s="103" t="s">
        <v>146</v>
      </c>
      <c r="C7" s="113" t="s">
        <v>147</v>
      </c>
      <c r="D7" s="113" t="s">
        <v>148</v>
      </c>
      <c r="E7" s="113" t="s">
        <v>149</v>
      </c>
      <c r="F7" s="113" t="s">
        <v>150</v>
      </c>
      <c r="G7" s="113" t="s">
        <v>151</v>
      </c>
    </row>
    <row r="8" spans="2:7" x14ac:dyDescent="0.3">
      <c r="B8" s="13" t="s">
        <v>152</v>
      </c>
      <c r="C8" s="114">
        <v>4594758</v>
      </c>
      <c r="D8" s="114">
        <v>2381808</v>
      </c>
      <c r="E8" s="30">
        <f>C8+D8</f>
        <v>6976566</v>
      </c>
      <c r="F8" s="30">
        <v>0</v>
      </c>
      <c r="G8" s="30">
        <f>E8+F8</f>
        <v>6976566</v>
      </c>
    </row>
    <row r="9" spans="2:7" ht="15" thickBot="1" x14ac:dyDescent="0.35">
      <c r="B9" s="13" t="s">
        <v>153</v>
      </c>
      <c r="C9" s="115">
        <v>736606</v>
      </c>
      <c r="D9" s="115">
        <v>0</v>
      </c>
      <c r="E9" s="115">
        <f>C9+D9</f>
        <v>736606</v>
      </c>
      <c r="F9" s="39">
        <v>-736606</v>
      </c>
      <c r="G9" s="39">
        <f>E9+F9</f>
        <v>0</v>
      </c>
    </row>
    <row r="10" spans="2:7" ht="15" thickBot="1" x14ac:dyDescent="0.35">
      <c r="B10" s="103" t="s">
        <v>154</v>
      </c>
      <c r="C10" s="116">
        <f>C8+C9</f>
        <v>5331364</v>
      </c>
      <c r="D10" s="116">
        <f>D8+D9</f>
        <v>2381808</v>
      </c>
      <c r="E10" s="116">
        <f>E8+E9</f>
        <v>7713172</v>
      </c>
      <c r="F10" s="116">
        <f>F8+F9</f>
        <v>-736606</v>
      </c>
      <c r="G10" s="116">
        <f>G8+G9</f>
        <v>6976566</v>
      </c>
    </row>
    <row r="11" spans="2:7" ht="15" thickBot="1" x14ac:dyDescent="0.35">
      <c r="B11" s="103" t="s">
        <v>155</v>
      </c>
      <c r="C11" s="115">
        <v>3904625</v>
      </c>
      <c r="D11" s="115">
        <v>805657</v>
      </c>
      <c r="E11" s="39">
        <f>C11+D11</f>
        <v>4710282</v>
      </c>
      <c r="F11" s="39">
        <v>0</v>
      </c>
      <c r="G11" s="39">
        <f>E11+F11</f>
        <v>4710282</v>
      </c>
    </row>
    <row r="12" spans="2:7" x14ac:dyDescent="0.3">
      <c r="B12" s="11" t="s">
        <v>78</v>
      </c>
      <c r="C12" s="114">
        <v>153678</v>
      </c>
      <c r="D12" s="114">
        <v>4612</v>
      </c>
      <c r="E12" s="30">
        <f>C12+D12</f>
        <v>158290</v>
      </c>
      <c r="F12" s="30">
        <v>0</v>
      </c>
      <c r="G12" s="30">
        <f>E12+F12</f>
        <v>158290</v>
      </c>
    </row>
    <row r="13" spans="2:7" x14ac:dyDescent="0.3">
      <c r="B13" s="13" t="s">
        <v>156</v>
      </c>
      <c r="C13" s="114">
        <v>-397467</v>
      </c>
      <c r="D13" s="114">
        <v>-35</v>
      </c>
      <c r="E13" s="30">
        <f>C13+D13</f>
        <v>-397502</v>
      </c>
      <c r="F13" s="30">
        <v>0</v>
      </c>
      <c r="G13" s="30">
        <f>E13+F13</f>
        <v>-397502</v>
      </c>
    </row>
    <row r="14" spans="2:7" x14ac:dyDescent="0.3">
      <c r="B14" s="13" t="s">
        <v>157</v>
      </c>
      <c r="C14" s="114">
        <v>-384</v>
      </c>
      <c r="D14" s="114">
        <v>0</v>
      </c>
      <c r="E14" s="30">
        <f t="shared" ref="E14:E20" si="0">C14+D14</f>
        <v>-384</v>
      </c>
      <c r="F14" s="30">
        <v>0</v>
      </c>
      <c r="G14" s="30">
        <f t="shared" ref="G14:G20" si="1">E14+F14</f>
        <v>-384</v>
      </c>
    </row>
    <row r="15" spans="2:7" x14ac:dyDescent="0.3">
      <c r="B15" s="13" t="s">
        <v>158</v>
      </c>
      <c r="C15" s="114">
        <v>-35880</v>
      </c>
      <c r="D15" s="114">
        <v>-839873</v>
      </c>
      <c r="E15" s="30">
        <f t="shared" si="0"/>
        <v>-875753</v>
      </c>
      <c r="F15" s="30">
        <v>661154</v>
      </c>
      <c r="G15" s="30">
        <f t="shared" si="1"/>
        <v>-214599</v>
      </c>
    </row>
    <row r="16" spans="2:7" x14ac:dyDescent="0.3">
      <c r="B16" s="13" t="s">
        <v>69</v>
      </c>
      <c r="C16" s="114">
        <v>0</v>
      </c>
      <c r="D16" s="114">
        <v>-198939</v>
      </c>
      <c r="E16" s="30">
        <f t="shared" si="0"/>
        <v>-198939</v>
      </c>
      <c r="F16" s="30">
        <v>75452</v>
      </c>
      <c r="G16" s="30">
        <f t="shared" si="1"/>
        <v>-123487</v>
      </c>
    </row>
    <row r="17" spans="2:7" x14ac:dyDescent="0.3">
      <c r="B17" s="13" t="s">
        <v>159</v>
      </c>
      <c r="C17" s="114">
        <v>-357832</v>
      </c>
      <c r="D17" s="114">
        <v>-6201</v>
      </c>
      <c r="E17" s="30">
        <f t="shared" si="0"/>
        <v>-364033</v>
      </c>
      <c r="F17" s="30">
        <v>0</v>
      </c>
      <c r="G17" s="30">
        <f t="shared" si="1"/>
        <v>-364033</v>
      </c>
    </row>
    <row r="18" spans="2:7" x14ac:dyDescent="0.3">
      <c r="B18" s="13" t="s">
        <v>160</v>
      </c>
      <c r="C18" s="114">
        <v>-378399</v>
      </c>
      <c r="D18" s="114">
        <v>0</v>
      </c>
      <c r="E18" s="30">
        <f t="shared" si="0"/>
        <v>-378399</v>
      </c>
      <c r="F18" s="30">
        <v>0</v>
      </c>
      <c r="G18" s="30">
        <f t="shared" si="1"/>
        <v>-378399</v>
      </c>
    </row>
    <row r="19" spans="2:7" x14ac:dyDescent="0.3">
      <c r="B19" s="13" t="s">
        <v>49</v>
      </c>
      <c r="C19" s="114">
        <v>-220708</v>
      </c>
      <c r="D19" s="114">
        <v>0</v>
      </c>
      <c r="E19" s="30">
        <f t="shared" si="0"/>
        <v>-220708</v>
      </c>
      <c r="F19" s="30">
        <v>0</v>
      </c>
      <c r="G19" s="30">
        <f t="shared" si="1"/>
        <v>-220708</v>
      </c>
    </row>
    <row r="20" spans="2:7" x14ac:dyDescent="0.3">
      <c r="B20" s="13" t="s">
        <v>161</v>
      </c>
      <c r="C20" s="114">
        <v>-43618</v>
      </c>
      <c r="D20" s="114">
        <v>-459783</v>
      </c>
      <c r="E20" s="30">
        <f t="shared" si="0"/>
        <v>-503401</v>
      </c>
      <c r="F20" s="30">
        <v>0</v>
      </c>
      <c r="G20" s="30">
        <f t="shared" si="1"/>
        <v>-503401</v>
      </c>
    </row>
    <row r="21" spans="2:7" ht="15" thickBot="1" x14ac:dyDescent="0.35">
      <c r="B21" s="13" t="s">
        <v>162</v>
      </c>
      <c r="C21" s="115">
        <v>-168682</v>
      </c>
      <c r="D21" s="115">
        <v>-75968</v>
      </c>
      <c r="E21" s="39">
        <f>C21+D21</f>
        <v>-244650</v>
      </c>
      <c r="F21" s="39">
        <v>0</v>
      </c>
      <c r="G21" s="39">
        <f>E21+F21</f>
        <v>-244650</v>
      </c>
    </row>
    <row r="23" spans="2:7" ht="15" thickBot="1" x14ac:dyDescent="0.35"/>
    <row r="24" spans="2:7" ht="42" thickBot="1" x14ac:dyDescent="0.35">
      <c r="B24" s="103" t="s">
        <v>163</v>
      </c>
      <c r="C24" s="113" t="s">
        <v>147</v>
      </c>
      <c r="D24" s="113" t="s">
        <v>148</v>
      </c>
      <c r="E24" s="113" t="s">
        <v>149</v>
      </c>
      <c r="F24" s="113" t="s">
        <v>150</v>
      </c>
      <c r="G24" s="117" t="s">
        <v>164</v>
      </c>
    </row>
    <row r="25" spans="2:7" x14ac:dyDescent="0.3">
      <c r="B25" s="13" t="s">
        <v>152</v>
      </c>
      <c r="C25" s="114">
        <v>3918815</v>
      </c>
      <c r="D25" s="114">
        <v>1007223</v>
      </c>
      <c r="E25" s="30">
        <f>C25+D25</f>
        <v>4926038</v>
      </c>
      <c r="F25" s="30">
        <v>0</v>
      </c>
      <c r="G25" s="30">
        <f>E25+F25</f>
        <v>4926038</v>
      </c>
    </row>
    <row r="26" spans="2:7" ht="15" thickBot="1" x14ac:dyDescent="0.35">
      <c r="B26" s="13" t="s">
        <v>153</v>
      </c>
      <c r="C26" s="115">
        <v>337336</v>
      </c>
      <c r="D26" s="115">
        <v>0</v>
      </c>
      <c r="E26" s="115">
        <f>C26+D26</f>
        <v>337336</v>
      </c>
      <c r="F26" s="39">
        <v>-337336</v>
      </c>
      <c r="G26" s="39">
        <f>E26+F26</f>
        <v>0</v>
      </c>
    </row>
    <row r="27" spans="2:7" ht="15" thickBot="1" x14ac:dyDescent="0.35">
      <c r="B27" s="103" t="s">
        <v>154</v>
      </c>
      <c r="C27" s="116">
        <f>C25+C26</f>
        <v>4256151</v>
      </c>
      <c r="D27" s="116">
        <f>D25+D26</f>
        <v>1007223</v>
      </c>
      <c r="E27" s="116">
        <f>E25+E26</f>
        <v>5263374</v>
      </c>
      <c r="F27" s="116">
        <f>F25+F26</f>
        <v>-337336</v>
      </c>
      <c r="G27" s="116">
        <f>G25+G26</f>
        <v>4926038</v>
      </c>
    </row>
    <row r="28" spans="2:7" ht="15" thickBot="1" x14ac:dyDescent="0.35">
      <c r="B28" s="103" t="s">
        <v>155</v>
      </c>
      <c r="C28" s="115">
        <v>2897887</v>
      </c>
      <c r="D28" s="115">
        <v>379210</v>
      </c>
      <c r="E28" s="39">
        <f>C28+D28</f>
        <v>3277097</v>
      </c>
      <c r="F28" s="39">
        <v>0</v>
      </c>
      <c r="G28" s="39">
        <f>E28+F28</f>
        <v>3277097</v>
      </c>
    </row>
    <row r="29" spans="2:7" x14ac:dyDescent="0.3">
      <c r="B29" s="11" t="s">
        <v>78</v>
      </c>
      <c r="C29" s="114">
        <v>69323</v>
      </c>
      <c r="D29" s="114">
        <v>1751</v>
      </c>
      <c r="E29" s="30">
        <f>C29+D29</f>
        <v>71074</v>
      </c>
      <c r="F29" s="30">
        <v>0</v>
      </c>
      <c r="G29" s="30">
        <f>E29+F29</f>
        <v>71074</v>
      </c>
    </row>
    <row r="30" spans="2:7" x14ac:dyDescent="0.3">
      <c r="B30" s="13" t="s">
        <v>156</v>
      </c>
      <c r="C30" s="114">
        <v>-384513</v>
      </c>
      <c r="D30" s="114">
        <v>-26</v>
      </c>
      <c r="E30" s="30">
        <f>C30+D30</f>
        <v>-384539</v>
      </c>
      <c r="F30" s="30">
        <v>0</v>
      </c>
      <c r="G30" s="30">
        <f>E30+F30</f>
        <v>-384539</v>
      </c>
    </row>
    <row r="31" spans="2:7" x14ac:dyDescent="0.3">
      <c r="B31" s="13" t="s">
        <v>157</v>
      </c>
      <c r="C31" s="114">
        <v>35021</v>
      </c>
      <c r="D31" s="114">
        <v>0</v>
      </c>
      <c r="E31" s="30">
        <f t="shared" ref="E31:E37" si="2">C31+D31</f>
        <v>35021</v>
      </c>
      <c r="F31" s="30">
        <v>0</v>
      </c>
      <c r="G31" s="30">
        <f t="shared" ref="G31:G37" si="3">E31+F31</f>
        <v>35021</v>
      </c>
    </row>
    <row r="32" spans="2:7" x14ac:dyDescent="0.3">
      <c r="B32" s="13" t="s">
        <v>158</v>
      </c>
      <c r="C32" s="114">
        <v>-66792</v>
      </c>
      <c r="D32" s="114">
        <v>-330072</v>
      </c>
      <c r="E32" s="30">
        <f t="shared" si="2"/>
        <v>-396864</v>
      </c>
      <c r="F32" s="30">
        <v>330072</v>
      </c>
      <c r="G32" s="30">
        <f t="shared" si="3"/>
        <v>-66792</v>
      </c>
    </row>
    <row r="33" spans="2:7" x14ac:dyDescent="0.3">
      <c r="B33" s="13" t="s">
        <v>69</v>
      </c>
      <c r="C33" s="114">
        <v>-10142</v>
      </c>
      <c r="D33" s="114">
        <v>-79691</v>
      </c>
      <c r="E33" s="30">
        <f t="shared" si="2"/>
        <v>-89833</v>
      </c>
      <c r="F33" s="30">
        <v>7264</v>
      </c>
      <c r="G33" s="30">
        <f t="shared" si="3"/>
        <v>-82569</v>
      </c>
    </row>
    <row r="34" spans="2:7" x14ac:dyDescent="0.3">
      <c r="B34" s="13" t="s">
        <v>159</v>
      </c>
      <c r="C34" s="114">
        <v>-271298</v>
      </c>
      <c r="D34" s="114">
        <v>-3943</v>
      </c>
      <c r="E34" s="30">
        <f t="shared" si="2"/>
        <v>-275241</v>
      </c>
      <c r="F34" s="30">
        <v>0</v>
      </c>
      <c r="G34" s="30">
        <f t="shared" si="3"/>
        <v>-275241</v>
      </c>
    </row>
    <row r="35" spans="2:7" x14ac:dyDescent="0.3">
      <c r="B35" s="13" t="s">
        <v>160</v>
      </c>
      <c r="C35" s="114">
        <v>-243321</v>
      </c>
      <c r="D35" s="114">
        <v>0</v>
      </c>
      <c r="E35" s="30">
        <f t="shared" si="2"/>
        <v>-243321</v>
      </c>
      <c r="F35" s="30">
        <v>0</v>
      </c>
      <c r="G35" s="30">
        <f t="shared" si="3"/>
        <v>-243321</v>
      </c>
    </row>
    <row r="36" spans="2:7" x14ac:dyDescent="0.3">
      <c r="B36" s="13" t="s">
        <v>49</v>
      </c>
      <c r="C36" s="114">
        <v>-395954</v>
      </c>
      <c r="D36" s="114">
        <v>0</v>
      </c>
      <c r="E36" s="30">
        <f t="shared" si="2"/>
        <v>-395954</v>
      </c>
      <c r="F36" s="30">
        <v>0</v>
      </c>
      <c r="G36" s="30">
        <f t="shared" si="3"/>
        <v>-395954</v>
      </c>
    </row>
    <row r="37" spans="2:7" x14ac:dyDescent="0.3">
      <c r="B37" s="13" t="s">
        <v>161</v>
      </c>
      <c r="C37" s="114">
        <v>-24748</v>
      </c>
      <c r="D37" s="114">
        <v>-174245</v>
      </c>
      <c r="E37" s="30">
        <f t="shared" si="2"/>
        <v>-198993</v>
      </c>
      <c r="F37" s="30">
        <v>0</v>
      </c>
      <c r="G37" s="30">
        <f t="shared" si="3"/>
        <v>-198993</v>
      </c>
    </row>
    <row r="38" spans="2:7" ht="15" thickBot="1" x14ac:dyDescent="0.35">
      <c r="B38" s="13" t="s">
        <v>165</v>
      </c>
      <c r="C38" s="115">
        <v>-95901</v>
      </c>
      <c r="D38" s="115">
        <v>-45692</v>
      </c>
      <c r="E38" s="39">
        <f>C38+D38</f>
        <v>-141593</v>
      </c>
      <c r="F38" s="39">
        <v>0</v>
      </c>
      <c r="G38" s="39">
        <f>E38+F38</f>
        <v>-141593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EE1ECFAAE164093F292C1089542F5" ma:contentTypeVersion="5" ma:contentTypeDescription="Create a new document." ma:contentTypeScope="" ma:versionID="1ca99d1783bcbda458fd69057ddda139">
  <xsd:schema xmlns:xsd="http://www.w3.org/2001/XMLSchema" xmlns:xs="http://www.w3.org/2001/XMLSchema" xmlns:p="http://schemas.microsoft.com/office/2006/metadata/properties" xmlns:ns3="5fa7389a-f424-486c-a1a1-476eb3424399" targetNamespace="http://schemas.microsoft.com/office/2006/metadata/properties" ma:root="true" ma:fieldsID="ff004011bc0db2efd95445ec38e71013" ns3:_="">
    <xsd:import namespace="5fa7389a-f424-486c-a1a1-476eb34243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7389a-f424-486c-a1a1-476eb3424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fa7389a-f424-486c-a1a1-476eb3424399" xsi:nil="true"/>
  </documentManagement>
</p:properties>
</file>

<file path=customXml/itemProps1.xml><?xml version="1.0" encoding="utf-8"?>
<ds:datastoreItem xmlns:ds="http://schemas.openxmlformats.org/officeDocument/2006/customXml" ds:itemID="{006AC272-E6E8-48BC-A18C-BD1D29281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a7389a-f424-486c-a1a1-476eb34243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E5D7E-81FE-4027-B0A1-9E5806602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C17C2B-7479-4216-B53C-2E973DD546DB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5fa7389a-f424-486c-a1a1-476eb342439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INDEX</vt:lpstr>
      <vt:lpstr>Sit. pozitiei financiare</vt:lpstr>
      <vt:lpstr>Sit. Profit sau Pierdere S1</vt:lpstr>
      <vt:lpstr>Sit. Profit sau Pierdere T2</vt:lpstr>
      <vt:lpstr>Sit. modif cap.proprii</vt:lpstr>
      <vt:lpstr>Sit.Fluxuri Numerar</vt:lpstr>
      <vt:lpstr>Segmente Operationale</vt:lpstr>
      <vt:lpstr>'Sit.Fluxuri Numerar'!_Hlk37078383</vt:lpstr>
      <vt:lpstr>'Sit. Profit sau Pierdere S1'!_Hlk37078404</vt:lpstr>
      <vt:lpstr>'Sit. modif cap.proprii'!DA_RN_2822586735800000038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Vasilescu</dc:creator>
  <cp:lastModifiedBy>Ioana Dinca</cp:lastModifiedBy>
  <dcterms:created xsi:type="dcterms:W3CDTF">2023-08-11T09:31:15Z</dcterms:created>
  <dcterms:modified xsi:type="dcterms:W3CDTF">2023-08-16T15:33:43Z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0x010100B62EE1ECFAAE164093F292C1089542F5</vt:lpwstr>
  </property>
</Properties>
</file>